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FF0\"/>
    </mc:Choice>
  </mc:AlternateContent>
  <bookViews>
    <workbookView xWindow="0" yWindow="0" windowWidth="13020" windowHeight="8190" tabRatio="919"/>
  </bookViews>
  <sheets>
    <sheet name="В.Белозёрки" sheetId="1" r:id="rId1"/>
  </sheets>
  <definedNames>
    <definedName name="Excel_BuiltIn_Print_Area" localSheetId="0">В.Белозёрки!$B$1:$I$153</definedName>
    <definedName name="_xlnm.Print_Area" localSheetId="0">В.Белозёрки!$A$1:$I$155</definedName>
  </definedNames>
  <calcPr calcId="162912"/>
</workbook>
</file>

<file path=xl/calcChain.xml><?xml version="1.0" encoding="utf-8"?>
<calcChain xmlns="http://schemas.openxmlformats.org/spreadsheetml/2006/main">
  <c r="G58" i="1" l="1"/>
  <c r="G57" i="1"/>
  <c r="G65" i="1"/>
  <c r="G62" i="1"/>
  <c r="G72" i="1"/>
  <c r="G73" i="1"/>
  <c r="G71" i="1"/>
  <c r="G70" i="1"/>
  <c r="G69" i="1"/>
  <c r="G60" i="1"/>
  <c r="G143" i="1"/>
  <c r="G141" i="1"/>
  <c r="G140" i="1"/>
  <c r="G139" i="1"/>
  <c r="G138" i="1"/>
  <c r="G137" i="1"/>
  <c r="G21" i="1"/>
  <c r="G20" i="1"/>
  <c r="G19" i="1"/>
  <c r="G18" i="1"/>
  <c r="G17" i="1"/>
  <c r="G16" i="1"/>
  <c r="G27" i="1"/>
  <c r="G28" i="1"/>
  <c r="G29" i="1"/>
  <c r="G30" i="1"/>
  <c r="G26" i="1"/>
  <c r="G25" i="1"/>
  <c r="G24" i="1"/>
  <c r="G23" i="1"/>
  <c r="G22" i="1"/>
  <c r="G45" i="1"/>
  <c r="G35" i="1"/>
  <c r="G52" i="1"/>
  <c r="G51" i="1"/>
  <c r="G50" i="1"/>
  <c r="G49" i="1"/>
  <c r="G15" i="1"/>
  <c r="G64" i="1"/>
  <c r="G63" i="1"/>
  <c r="G107" i="1"/>
  <c r="G84" i="1"/>
  <c r="G149" i="1"/>
  <c r="G148" i="1"/>
  <c r="G147" i="1"/>
  <c r="G146" i="1"/>
  <c r="G145" i="1"/>
  <c r="G144" i="1"/>
  <c r="G153" i="1"/>
  <c r="G152" i="1"/>
  <c r="G151" i="1"/>
  <c r="G135" i="1"/>
  <c r="G132" i="1"/>
  <c r="G134" i="1"/>
  <c r="G133" i="1"/>
  <c r="G129" i="1"/>
  <c r="G126" i="1"/>
  <c r="G125" i="1"/>
  <c r="G124" i="1"/>
  <c r="G128" i="1"/>
  <c r="G127" i="1"/>
  <c r="G122" i="1"/>
  <c r="G119" i="1"/>
  <c r="G121" i="1"/>
  <c r="G120" i="1"/>
  <c r="G118" i="1"/>
  <c r="G106" i="1"/>
  <c r="G111" i="1"/>
  <c r="G103" i="1"/>
  <c r="G102" i="1"/>
  <c r="G96" i="1"/>
  <c r="G95" i="1"/>
  <c r="G94" i="1"/>
  <c r="G93" i="1"/>
  <c r="G101" i="1"/>
  <c r="G100" i="1"/>
  <c r="G98" i="1"/>
  <c r="G91" i="1"/>
  <c r="G110" i="1"/>
  <c r="G92" i="1"/>
  <c r="G90" i="1"/>
  <c r="G87" i="1"/>
  <c r="G86" i="1"/>
  <c r="G85" i="1"/>
  <c r="G81" i="1"/>
  <c r="G80" i="1"/>
  <c r="G79" i="1"/>
  <c r="G83" i="1"/>
  <c r="G82" i="1"/>
  <c r="G40" i="1"/>
  <c r="G76" i="1"/>
  <c r="G75" i="1"/>
  <c r="G74" i="1"/>
  <c r="G89" i="1"/>
  <c r="G78" i="1"/>
  <c r="G88" i="1"/>
  <c r="G115" i="1"/>
  <c r="G114" i="1"/>
  <c r="G97" i="1"/>
  <c r="G56" i="1"/>
  <c r="G55" i="1"/>
  <c r="G54" i="1"/>
  <c r="G53" i="1"/>
  <c r="G14" i="1"/>
</calcChain>
</file>

<file path=xl/sharedStrings.xml><?xml version="1.0" encoding="utf-8"?>
<sst xmlns="http://schemas.openxmlformats.org/spreadsheetml/2006/main" count="733" uniqueCount="148">
  <si>
    <t>Приложение № 1</t>
  </si>
  <si>
    <t xml:space="preserve">к Решению. Собрания представителей сельского поселения Верхние Белозерки муниципального района Ставропольский Самарской области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 14 декабря 2015г. №19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</si>
  <si>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Ведомственная структура расходов  бюджета сельского поселения Верхние Белозерки   муниципального района Ставропольский Самарской области  на 2015 год</t>
  </si>
  <si>
    <t>Распределение бюджетных ассигнований по разделам, подразделам, целевым статьям</t>
  </si>
  <si>
    <t>(тыс.рублей)</t>
  </si>
  <si>
    <t>Код главного распорядителя бюджетных средств</t>
  </si>
  <si>
    <t xml:space="preserve">Наименование главного распорядителя средств бюджета сельского поселения Верхние Белозерки  муниципального района Ставропольский Самарской области, раздела, подраздела, целевой статьи, вида расходов </t>
  </si>
  <si>
    <t>раздел</t>
  </si>
  <si>
    <t>подраздел</t>
  </si>
  <si>
    <t>целевая статья</t>
  </si>
  <si>
    <t>вид расхода</t>
  </si>
  <si>
    <t xml:space="preserve">Сумма  на 2015 год </t>
  </si>
  <si>
    <t>439</t>
  </si>
  <si>
    <t>Администрация сельского поселения Верхние Белозёрки муниципального района Ставропольского  Самарской области</t>
  </si>
  <si>
    <t>00</t>
  </si>
  <si>
    <t>00.0.0000</t>
  </si>
  <si>
    <t>000</t>
  </si>
  <si>
    <t>Общегосударственные вопросы</t>
  </si>
  <si>
    <t>01</t>
  </si>
  <si>
    <t>0000000</t>
  </si>
  <si>
    <t>Функционирование высшего должностного лица субъекта Российской Федерации и муниципального образования</t>
  </si>
  <si>
    <t>02</t>
  </si>
  <si>
    <t>Муниципальная программа сельского поселения Верхние Белозерки муниципального района Ставропольский Самарской области "Социально-экономическое развитие сельского поселения Верхние Белозерки муниципального района Ставропольский Самарской области на 2015-2017 годы"</t>
  </si>
  <si>
    <t>4700000</t>
  </si>
  <si>
    <t xml:space="preserve">Подпрограмма  "Деятельность органов местного самоуправления " сельского поселения Верхние Белозерки муниципального района Ставропольский Самарской области на 2015-2017 годы" </t>
  </si>
  <si>
    <t>4710000</t>
  </si>
  <si>
    <t>Расходы на обеспечение выполнения функций органами местного самоуправления, казёнными учреждениями</t>
  </si>
  <si>
    <t>4711000</t>
  </si>
  <si>
    <t>Расходы на обеспечение выполнения функций органами местного самоуправления</t>
  </si>
  <si>
    <t>4711100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</si>
  <si>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</si>
  <si>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</si>
  <si>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</si>
  <si>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</si>
  <si>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r>
      <t>Прочая закупка товаров, работ и услуг для обеспечения</t>
    </r>
    <r>
      <rPr>
        <b/>
        <sz val="12"/>
        <color indexed="8"/>
        <rFont val="Arial"/>
        <family val="2"/>
        <charset val="204"/>
      </rPr>
      <t xml:space="preserve"> </t>
    </r>
    <r>
      <rPr>
        <sz val="12"/>
        <color indexed="8"/>
        <rFont val="Arial"/>
        <family val="2"/>
        <charset val="204"/>
      </rPr>
      <t>государственных (муниципальных) нужд</t>
    </r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</si>
  <si>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</si>
  <si>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</si>
  <si>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</si>
  <si>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</si>
  <si>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</si>
  <si>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 xml:space="preserve">Непрограмное направление расходов бюджета </t>
  </si>
  <si>
    <t>9900000</t>
  </si>
  <si>
    <t xml:space="preserve">Предоставление межбюджетных трансфертов из бюджета поселения </t>
  </si>
  <si>
    <t>9907820</t>
  </si>
  <si>
    <t xml:space="preserve">Межбюджетные трансферты, предоставляемые в бюджеты муниципального района в соответствии с заключаемыми соглашениями о передаче органам местного самоуправления муниципального района полномочий органов местного самоуправления поселений </t>
  </si>
  <si>
    <t>9907821</t>
  </si>
  <si>
    <t>Иные межбюджетные трансферты</t>
  </si>
  <si>
    <t>540</t>
  </si>
  <si>
    <t xml:space="preserve">Обеспечение проведения выборов и референдумов </t>
  </si>
  <si>
    <t>07</t>
  </si>
  <si>
    <t>Закупка  товаров, работ, услуг для муниципалных нужд</t>
  </si>
  <si>
    <t>9902000</t>
  </si>
  <si>
    <t>Прочая закупка товаров, работ и услуг для государственных нужд</t>
  </si>
  <si>
    <t>11</t>
  </si>
  <si>
    <t>Резервные фонды</t>
  </si>
  <si>
    <t>9907990</t>
  </si>
  <si>
    <t>Резервный фонд местной администрации</t>
  </si>
  <si>
    <t>Резервные средства</t>
  </si>
  <si>
    <t>870</t>
  </si>
  <si>
    <t>Другие общегосударственные вопросы</t>
  </si>
  <si>
    <t>13</t>
  </si>
  <si>
    <t>Непрограммные направления расходов бюждета сельских поселений</t>
  </si>
  <si>
    <t>99.0.0000</t>
  </si>
  <si>
    <t>99.0.2000</t>
  </si>
  <si>
    <t>Национальная оборона</t>
  </si>
  <si>
    <t>Мобилизационная и вневойсковая подготовка</t>
  </si>
  <si>
    <t>03</t>
  </si>
  <si>
    <t xml:space="preserve">Субвенции местным бюджетам </t>
  </si>
  <si>
    <t>4717500</t>
  </si>
  <si>
    <t>Национальная безопасность и правоохранительная деятельность</t>
  </si>
  <si>
    <t>Защита населения и территории от последствий чрезвычайных ситуаций природного и техногенного характера, гражданская оборона</t>
  </si>
  <si>
    <t>09</t>
  </si>
  <si>
    <t>Иные межбюджетные трансферты за счет стимулирующих субсидий</t>
  </si>
  <si>
    <t>9907247</t>
  </si>
  <si>
    <t>Обеспечение пожарной безопасности</t>
  </si>
  <si>
    <t>10</t>
  </si>
  <si>
    <t xml:space="preserve">Подпрограмма "Предупреждение, ликвидация чрезвычайных ситуаций и обеспечение пожарной безопасности" сельского поселения Верхние Белозерки муниципального района Ставропольский Самарской области на 2015-2017 годы" </t>
  </si>
  <si>
    <t>4720000</t>
  </si>
  <si>
    <t>4721000</t>
  </si>
  <si>
    <t>Расходы на обеспечение деятельности муниципальных казённых учреждений</t>
  </si>
  <si>
    <t>4721200</t>
  </si>
  <si>
    <t>Фонд оплаты труда казенных учреждений и взносы по обязательному социальному страхованию</t>
  </si>
  <si>
    <t>111</t>
  </si>
  <si>
    <t>14</t>
  </si>
  <si>
    <t>Национальная экономика</t>
  </si>
  <si>
    <t>Сельское хозяйство и рыболовство</t>
  </si>
  <si>
    <t>05</t>
  </si>
  <si>
    <t xml:space="preserve">Подпрограмма "Развитие сельского хозяйства и поддержка граждан, ведущих личное подсобное хозяйство" на территории сельского поселения Верхние Белозерки муниципального района Ставропольский Самарской области на 2015-2017 годы" </t>
  </si>
  <si>
    <t>4730000</t>
  </si>
  <si>
    <t>4731000</t>
  </si>
  <si>
    <t>"Развитие сельского хозяйства и поддержка граждан, ведущих личное подсобное хозяйство" на территории сельского поселения</t>
  </si>
  <si>
    <t>4731200</t>
  </si>
  <si>
    <t>Субсидии местным бюджетам для софинансирования расходных обязательств по вопросам местного значения, предоставляемых с учётом выполнения показателей социально-экономического развития ( стимулирующие субсидии)</t>
  </si>
  <si>
    <t>4737200</t>
  </si>
  <si>
    <t xml:space="preserve">Расходы местного бюджета  за счёт стимулирующих субсидий, направленные на развитие сельского хозяйства </t>
  </si>
  <si>
    <t>4737231</t>
  </si>
  <si>
    <t>Субсидии юридическим лицам (кроме некоммерческих организаций), индивидуальным предпринимателям, физическим лицам</t>
  </si>
  <si>
    <t>810</t>
  </si>
  <si>
    <t>Дорожное хозяйство (дорожные фонды)</t>
  </si>
  <si>
    <t xml:space="preserve">Подпрограмма "Модернизация и развитие автомобильных дорог общего пользования местного значения" в сельском поселении Верхние Белозерки муниципального района Ставропольский Самарской области на 2015-2017 годы" </t>
  </si>
  <si>
    <t>4740000</t>
  </si>
  <si>
    <t>4742000</t>
  </si>
  <si>
    <t>Жилищно-коммунальное хозяйство</t>
  </si>
  <si>
    <t>Жилищное  хозяйство</t>
  </si>
  <si>
    <t xml:space="preserve">Подпрограмма "Содержание и обслуживание муниципального имущества сельского поселения Верхние Белозерки муниципального района Ставропольский Самарской области на 2015-2017 годы"  </t>
  </si>
  <si>
    <t>4750000</t>
  </si>
  <si>
    <t>Закупка товаров, работ и услуг для муниципальных нужд</t>
  </si>
  <si>
    <t>4752000</t>
  </si>
  <si>
    <t>Прочая закупка товаров, работ и услуг в целях капитального ремонта государственного (муниципального) имущества</t>
  </si>
  <si>
    <t>243</t>
  </si>
  <si>
    <t>Коммунальное хозяйство</t>
  </si>
  <si>
    <t>4760000</t>
  </si>
  <si>
    <t xml:space="preserve">Подпрограмма "Комплексное развитие системы коммунальной инфраструктуры на территории  сельского поселения Верхние Белозерки муниципального района Ставропольский Самарской области на 2015-2017 годы"  </t>
  </si>
  <si>
    <r>
      <t>Закупка товаров, работ и услуг для обеспечения</t>
    </r>
    <r>
      <rPr>
        <b/>
        <sz val="12"/>
        <color indexed="8"/>
        <rFont val="Arial"/>
        <family val="2"/>
        <charset val="204"/>
      </rPr>
      <t xml:space="preserve"> </t>
    </r>
    <r>
      <rPr>
        <sz val="12"/>
        <color indexed="8"/>
        <rFont val="Arial"/>
        <family val="2"/>
        <charset val="204"/>
      </rPr>
      <t>государственных (муниципальных) нужд</t>
    </r>
  </si>
  <si>
    <t>4762000</t>
  </si>
  <si>
    <t>Прочая закупка товаров, работ и услуг для обеспечения государственных (муниципальных) нужд</t>
  </si>
  <si>
    <t>Благоустройство</t>
  </si>
  <si>
    <t xml:space="preserve">Подпрограмма "Благоустройство территории сельского поселения "Верхние Белозерки муниципального района Ставропольский Самарской области на 2015-2017 годы"  </t>
  </si>
  <si>
    <t>4770000</t>
  </si>
  <si>
    <t>4772000</t>
  </si>
  <si>
    <t>Расходы местного бюджета  за счёт стимулирующих субсидий по уличному освещению</t>
  </si>
  <si>
    <t>4777241</t>
  </si>
  <si>
    <t xml:space="preserve">Расходы местного бюджета  за счёт стимулирующих субсидий по прочему благоустройству </t>
  </si>
  <si>
    <t>4777242</t>
  </si>
  <si>
    <t>Расходы местного бюджета  за счёт стимулирующих субсидий по техническому обслуживанию уличного освещения</t>
  </si>
  <si>
    <t>4777243</t>
  </si>
  <si>
    <t>Образование</t>
  </si>
  <si>
    <t>Молодежная политика и оздоровление детей</t>
  </si>
  <si>
    <t xml:space="preserve">Подпрограмма "Развитие физической культуры,спорта и молодёжной политики" на территории сельского поселения Верхние Белозерки муниципального района Ставропольский Самарской области на 2015-2017 годы"  </t>
  </si>
  <si>
    <t>4790000</t>
  </si>
  <si>
    <t>4791000</t>
  </si>
  <si>
    <t>4791200</t>
  </si>
  <si>
    <t>Культура, кинематография и средства массовой информации</t>
  </si>
  <si>
    <t>08</t>
  </si>
  <si>
    <t>Культура</t>
  </si>
  <si>
    <t>Другие вопросы в области культуры, кинематографии</t>
  </si>
  <si>
    <t>Социальная политика</t>
  </si>
  <si>
    <t>Социальное обеспечение населения</t>
  </si>
  <si>
    <t>06</t>
  </si>
  <si>
    <t xml:space="preserve">Подпрограмма "Развитие социальной политики сельского поселения, доступная среда для инвалидов и других маломобильных групп граждан, содействие трудоустройства безработных граждан, празднично-досуговые мероприятия для граждан", проживающих на территории сельского поселения Верхние Белозерки муниципального района Ставропольский Самарской области на 2015-2017 годы"  </t>
  </si>
  <si>
    <t>4788000</t>
  </si>
  <si>
    <t>Мероприятия в области социальной политики</t>
  </si>
  <si>
    <t>4781100</t>
  </si>
  <si>
    <t>4781200</t>
  </si>
  <si>
    <t>Физическая культура и спорт</t>
  </si>
  <si>
    <t>Массовый спорт</t>
  </si>
  <si>
    <t xml:space="preserve"> </t>
  </si>
  <si>
    <t>Мероприятия в области здравоохранения, спорта и физической культуры, туризма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</si>
</sst>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3"/>
      <color indexed="8"/>
      <name val="Arial"/>
      <family val="2"/>
      <charset val="204"/>
    </font>
    <font>
      <sz val="16"/>
      <color indexed="8"/>
      <name val="Arial"/>
      <family val="2"/>
      <charset val="204"/>
    </font>
    <font>
      <b/>
      <sz val="13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b/>
      <sz val="13"/>
      <color indexed="8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6" tint="0.79998168889431442"/>
        <bgColor indexed="31"/>
      </patternFill>
    </fill>
    <fill>
      <patternFill patternType="solid">
        <fgColor theme="8" tint="0.59999389629810485"/>
        <bgColor indexed="31"/>
      </patternFill>
    </fill>
    <fill>
      <patternFill patternType="solid">
        <fgColor theme="3" tint="0.79998168889431442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/>
    <xf numFmtId="0" fontId="1" fillId="3" borderId="0" xfId="0" applyFont="1" applyFill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top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top"/>
    </xf>
    <xf numFmtId="0" fontId="2" fillId="5" borderId="2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7" borderId="2" xfId="0" applyFont="1" applyFill="1" applyBorder="1" applyAlignment="1">
      <alignment vertical="top" wrapText="1"/>
    </xf>
    <xf numFmtId="49" fontId="2" fillId="7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top" wrapText="1"/>
    </xf>
    <xf numFmtId="49" fontId="2" fillId="8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0" fontId="2" fillId="9" borderId="2" xfId="0" applyFont="1" applyFill="1" applyBorder="1" applyAlignment="1">
      <alignment vertical="top" wrapText="1"/>
    </xf>
    <xf numFmtId="49" fontId="2" fillId="9" borderId="1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vertical="top" wrapText="1"/>
    </xf>
    <xf numFmtId="0" fontId="2" fillId="10" borderId="2" xfId="0" applyFont="1" applyFill="1" applyBorder="1" applyAlignment="1">
      <alignment horizontal="center" vertical="center" wrapText="1"/>
    </xf>
    <xf numFmtId="49" fontId="2" fillId="1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wrapText="1"/>
    </xf>
    <xf numFmtId="0" fontId="2" fillId="0" borderId="2" xfId="0" applyFont="1" applyFill="1" applyBorder="1" applyAlignment="1">
      <alignment vertical="top" wrapText="1"/>
    </xf>
    <xf numFmtId="0" fontId="2" fillId="8" borderId="2" xfId="0" applyFont="1" applyFill="1" applyBorder="1" applyAlignment="1">
      <alignment vertical="top" wrapText="1"/>
    </xf>
    <xf numFmtId="0" fontId="2" fillId="5" borderId="7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/>
    </xf>
    <xf numFmtId="49" fontId="2" fillId="9" borderId="6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/>
    </xf>
    <xf numFmtId="0" fontId="1" fillId="0" borderId="0" xfId="0" applyFont="1" applyFill="1"/>
    <xf numFmtId="1" fontId="1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/>
    </xf>
    <xf numFmtId="1" fontId="2" fillId="9" borderId="1" xfId="0" applyNumberFormat="1" applyFont="1" applyFill="1" applyBorder="1" applyAlignment="1">
      <alignment horizontal="center" vertical="center"/>
    </xf>
    <xf numFmtId="1" fontId="2" fillId="8" borderId="1" xfId="0" applyNumberFormat="1" applyFont="1" applyFill="1" applyBorder="1" applyAlignment="1">
      <alignment horizontal="center" vertical="center"/>
    </xf>
    <xf numFmtId="1" fontId="2" fillId="10" borderId="1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1" fontId="2" fillId="0" borderId="10" xfId="0" applyNumberFormat="1" applyFont="1" applyFill="1" applyBorder="1" applyAlignment="1">
      <alignment horizontal="center" vertical="center"/>
    </xf>
    <xf numFmtId="1" fontId="2" fillId="9" borderId="6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10" borderId="12" xfId="0" applyFont="1" applyFill="1" applyBorder="1" applyAlignment="1">
      <alignment horizontal="center"/>
    </xf>
    <xf numFmtId="0" fontId="2" fillId="11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9" fillId="12" borderId="15" xfId="0" applyNumberFormat="1" applyFont="1" applyFill="1" applyBorder="1" applyAlignment="1">
      <alignment horizontal="center" vertical="center" wrapText="1"/>
    </xf>
    <xf numFmtId="49" fontId="9" fillId="12" borderId="16" xfId="0" applyNumberFormat="1" applyFont="1" applyFill="1" applyBorder="1" applyAlignment="1">
      <alignment horizontal="center" vertical="center" wrapText="1"/>
    </xf>
    <xf numFmtId="49" fontId="12" fillId="12" borderId="17" xfId="0" applyNumberFormat="1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/>
    </xf>
    <xf numFmtId="1" fontId="2" fillId="14" borderId="1" xfId="0" applyNumberFormat="1" applyFont="1" applyFill="1" applyBorder="1" applyAlignment="1">
      <alignment horizontal="center" vertical="center"/>
    </xf>
    <xf numFmtId="0" fontId="1" fillId="13" borderId="0" xfId="0" applyFont="1" applyFill="1"/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9" fontId="9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71"/>
  <sheetViews>
    <sheetView tabSelected="1" view="pageBreakPreview" topLeftCell="A2" zoomScale="80" zoomScaleNormal="75" zoomScaleSheetLayoutView="80" workbookViewId="0">
      <selection activeCell="G58" sqref="G58"/>
    </sheetView>
  </sheetViews>
  <sheetFormatPr defaultRowHeight="15"/>
  <cols>
    <col min="1" max="1" width="20.28515625" customWidth="1"/>
    <col min="2" max="2" width="68" style="1" customWidth="1"/>
    <col min="3" max="3" width="14.42578125" style="1" customWidth="1"/>
    <col min="4" max="4" width="16.85546875" style="1" customWidth="1"/>
    <col min="5" max="5" width="22.5703125" style="1" customWidth="1"/>
    <col min="6" max="6" width="14" style="1" customWidth="1"/>
    <col min="7" max="7" width="29.5703125" style="73" customWidth="1"/>
    <col min="8" max="8" width="1.28515625" style="1" hidden="1" customWidth="1"/>
    <col min="9" max="9" width="26.42578125" style="1" customWidth="1"/>
    <col min="10" max="16384" width="9.140625" style="1"/>
  </cols>
  <sheetData>
    <row r="1" spans="1:256" ht="24" customHeight="1">
      <c r="E1" s="108" t="s">
        <v>0</v>
      </c>
      <c r="F1" s="108"/>
      <c r="G1" s="108"/>
      <c r="H1" s="108"/>
      <c r="I1" s="108"/>
    </row>
    <row r="2" spans="1:256" ht="72" customHeight="1">
      <c r="B2" s="112"/>
      <c r="C2" s="112"/>
      <c r="E2" s="109" t="s">
        <v>1</v>
      </c>
      <c r="F2" s="109"/>
      <c r="G2" s="109"/>
    </row>
    <row r="3" spans="1:256" s="2" customFormat="1" ht="21" customHeight="1">
      <c r="A3" s="103"/>
      <c r="B3" s="110" t="s">
        <v>2</v>
      </c>
      <c r="C3" s="110"/>
      <c r="D3" s="110"/>
      <c r="E3" s="110"/>
      <c r="F3" s="110"/>
      <c r="G3" s="110"/>
      <c r="H3" s="105"/>
      <c r="I3" s="111"/>
      <c r="J3" s="111"/>
      <c r="K3" s="111"/>
      <c r="L3" s="111"/>
      <c r="M3" s="111"/>
      <c r="N3" s="111"/>
      <c r="O3" s="111"/>
      <c r="P3" s="111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 t="s">
        <v>3</v>
      </c>
      <c r="AH3" s="106"/>
      <c r="AI3" s="106"/>
      <c r="AJ3" s="106"/>
      <c r="AK3" s="106"/>
      <c r="AL3" s="106"/>
      <c r="AM3" s="106"/>
      <c r="AN3" s="106"/>
      <c r="AO3" s="106" t="s">
        <v>3</v>
      </c>
      <c r="AP3" s="106"/>
      <c r="AQ3" s="106"/>
      <c r="AR3" s="106"/>
      <c r="AS3" s="106"/>
      <c r="AT3" s="106"/>
      <c r="AU3" s="106"/>
      <c r="AV3" s="106"/>
      <c r="AW3" s="106" t="s">
        <v>3</v>
      </c>
      <c r="AX3" s="106"/>
      <c r="AY3" s="106"/>
      <c r="AZ3" s="106"/>
      <c r="BA3" s="106"/>
      <c r="BB3" s="106"/>
      <c r="BC3" s="106"/>
      <c r="BD3" s="106"/>
      <c r="BE3" s="106" t="s">
        <v>3</v>
      </c>
      <c r="BF3" s="106"/>
      <c r="BG3" s="106"/>
      <c r="BH3" s="106"/>
      <c r="BI3" s="106"/>
      <c r="BJ3" s="106"/>
      <c r="BK3" s="106"/>
      <c r="BL3" s="106"/>
      <c r="BM3" s="106" t="s">
        <v>3</v>
      </c>
      <c r="BN3" s="106"/>
      <c r="BO3" s="106"/>
      <c r="BP3" s="106"/>
      <c r="BQ3" s="106"/>
      <c r="BR3" s="106"/>
      <c r="BS3" s="106"/>
      <c r="BT3" s="106"/>
      <c r="BU3" s="106" t="s">
        <v>3</v>
      </c>
      <c r="BV3" s="106"/>
      <c r="BW3" s="106"/>
      <c r="BX3" s="106"/>
      <c r="BY3" s="106"/>
      <c r="BZ3" s="106"/>
      <c r="CA3" s="106"/>
      <c r="CB3" s="106"/>
      <c r="CC3" s="106" t="s">
        <v>3</v>
      </c>
      <c r="CD3" s="106"/>
      <c r="CE3" s="106"/>
      <c r="CF3" s="106"/>
      <c r="CG3" s="106"/>
      <c r="CH3" s="106"/>
      <c r="CI3" s="106"/>
      <c r="CJ3" s="106"/>
      <c r="CK3" s="106" t="s">
        <v>3</v>
      </c>
      <c r="CL3" s="106"/>
      <c r="CM3" s="106"/>
      <c r="CN3" s="106"/>
      <c r="CO3" s="106"/>
      <c r="CP3" s="106"/>
      <c r="CQ3" s="106"/>
      <c r="CR3" s="106"/>
      <c r="CS3" s="106" t="s">
        <v>3</v>
      </c>
      <c r="CT3" s="106"/>
      <c r="CU3" s="106"/>
      <c r="CV3" s="106"/>
      <c r="CW3" s="106"/>
      <c r="CX3" s="106"/>
      <c r="CY3" s="106"/>
      <c r="CZ3" s="106"/>
      <c r="DA3" s="106" t="s">
        <v>3</v>
      </c>
      <c r="DB3" s="106"/>
      <c r="DC3" s="106"/>
      <c r="DD3" s="106"/>
      <c r="DE3" s="106"/>
      <c r="DF3" s="106"/>
      <c r="DG3" s="106"/>
      <c r="DH3" s="106"/>
      <c r="DI3" s="106" t="s">
        <v>3</v>
      </c>
      <c r="DJ3" s="106"/>
      <c r="DK3" s="106"/>
      <c r="DL3" s="106"/>
      <c r="DM3" s="106"/>
      <c r="DN3" s="106"/>
      <c r="DO3" s="106"/>
      <c r="DP3" s="106"/>
      <c r="DQ3" s="106" t="s">
        <v>3</v>
      </c>
      <c r="DR3" s="106"/>
      <c r="DS3" s="106"/>
      <c r="DT3" s="106"/>
      <c r="DU3" s="106"/>
      <c r="DV3" s="106"/>
      <c r="DW3" s="106"/>
      <c r="DX3" s="106"/>
      <c r="DY3" s="106" t="s">
        <v>3</v>
      </c>
      <c r="DZ3" s="106"/>
      <c r="EA3" s="106"/>
      <c r="EB3" s="106"/>
      <c r="EC3" s="106"/>
      <c r="ED3" s="106"/>
      <c r="EE3" s="106"/>
      <c r="EF3" s="106"/>
      <c r="EG3" s="106" t="s">
        <v>3</v>
      </c>
      <c r="EH3" s="106"/>
      <c r="EI3" s="106"/>
      <c r="EJ3" s="106"/>
      <c r="EK3" s="106"/>
      <c r="EL3" s="106"/>
      <c r="EM3" s="106"/>
      <c r="EN3" s="106"/>
      <c r="EO3" s="106" t="s">
        <v>3</v>
      </c>
      <c r="EP3" s="106"/>
      <c r="EQ3" s="106"/>
      <c r="ER3" s="106"/>
      <c r="ES3" s="106"/>
      <c r="ET3" s="106"/>
      <c r="EU3" s="106"/>
      <c r="EV3" s="106"/>
      <c r="EW3" s="106" t="s">
        <v>3</v>
      </c>
      <c r="EX3" s="106"/>
      <c r="EY3" s="106"/>
      <c r="EZ3" s="106"/>
      <c r="FA3" s="106"/>
      <c r="FB3" s="106"/>
      <c r="FC3" s="106"/>
      <c r="FD3" s="106"/>
      <c r="FE3" s="106" t="s">
        <v>3</v>
      </c>
      <c r="FF3" s="106"/>
      <c r="FG3" s="106"/>
      <c r="FH3" s="106"/>
      <c r="FI3" s="106"/>
      <c r="FJ3" s="106"/>
      <c r="FK3" s="106"/>
      <c r="FL3" s="106"/>
      <c r="FM3" s="106" t="s">
        <v>3</v>
      </c>
      <c r="FN3" s="106"/>
      <c r="FO3" s="106"/>
      <c r="FP3" s="106"/>
      <c r="FQ3" s="106"/>
      <c r="FR3" s="106"/>
      <c r="FS3" s="106"/>
      <c r="FT3" s="106"/>
      <c r="FU3" s="106" t="s">
        <v>3</v>
      </c>
      <c r="FV3" s="106"/>
      <c r="FW3" s="106"/>
      <c r="FX3" s="106"/>
      <c r="FY3" s="106"/>
      <c r="FZ3" s="106"/>
      <c r="GA3" s="106"/>
      <c r="GB3" s="106"/>
      <c r="GC3" s="106" t="s">
        <v>3</v>
      </c>
      <c r="GD3" s="106"/>
      <c r="GE3" s="106"/>
      <c r="GF3" s="106"/>
      <c r="GG3" s="106"/>
      <c r="GH3" s="106"/>
      <c r="GI3" s="106"/>
      <c r="GJ3" s="106"/>
      <c r="GK3" s="106" t="s">
        <v>3</v>
      </c>
      <c r="GL3" s="106"/>
      <c r="GM3" s="106"/>
      <c r="GN3" s="106"/>
      <c r="GO3" s="106"/>
      <c r="GP3" s="106"/>
      <c r="GQ3" s="106"/>
      <c r="GR3" s="106"/>
      <c r="GS3" s="106" t="s">
        <v>3</v>
      </c>
      <c r="GT3" s="106"/>
      <c r="GU3" s="106"/>
      <c r="GV3" s="106"/>
      <c r="GW3" s="106"/>
      <c r="GX3" s="106"/>
      <c r="GY3" s="106"/>
      <c r="GZ3" s="106"/>
      <c r="HA3" s="106" t="s">
        <v>3</v>
      </c>
      <c r="HB3" s="106"/>
      <c r="HC3" s="106"/>
      <c r="HD3" s="106"/>
      <c r="HE3" s="106"/>
      <c r="HF3" s="106"/>
      <c r="HG3" s="106"/>
      <c r="HH3" s="106"/>
      <c r="HI3" s="106" t="s">
        <v>3</v>
      </c>
      <c r="HJ3" s="106"/>
      <c r="HK3" s="106"/>
      <c r="HL3" s="106"/>
      <c r="HM3" s="106"/>
      <c r="HN3" s="106"/>
      <c r="HO3" s="106"/>
      <c r="HP3" s="106"/>
      <c r="HQ3" s="106" t="s">
        <v>3</v>
      </c>
      <c r="HR3" s="106"/>
      <c r="HS3" s="106"/>
      <c r="HT3" s="106"/>
      <c r="HU3" s="106"/>
      <c r="HV3" s="106"/>
      <c r="HW3" s="106"/>
      <c r="HX3" s="106"/>
      <c r="HY3" s="106" t="s">
        <v>3</v>
      </c>
      <c r="HZ3" s="106"/>
      <c r="IA3" s="106"/>
      <c r="IB3" s="106"/>
      <c r="IC3" s="106"/>
      <c r="ID3" s="106"/>
      <c r="IE3" s="106"/>
      <c r="IF3" s="106"/>
      <c r="IG3" s="106" t="s">
        <v>3</v>
      </c>
      <c r="IH3" s="106"/>
      <c r="II3" s="106"/>
      <c r="IJ3" s="106"/>
      <c r="IK3" s="106"/>
      <c r="IL3" s="106"/>
      <c r="IM3" s="106"/>
      <c r="IN3" s="106"/>
      <c r="IO3" s="106" t="s">
        <v>3</v>
      </c>
      <c r="IP3" s="106"/>
      <c r="IQ3" s="106"/>
      <c r="IR3" s="106"/>
      <c r="IS3" s="106"/>
      <c r="IT3" s="106"/>
      <c r="IU3" s="106"/>
      <c r="IV3" s="106"/>
    </row>
    <row r="4" spans="1:256" ht="15" customHeight="1">
      <c r="B4" s="110"/>
      <c r="C4" s="110"/>
      <c r="D4" s="110"/>
      <c r="E4" s="110"/>
      <c r="F4" s="110"/>
      <c r="G4" s="110"/>
      <c r="H4" s="104"/>
      <c r="I4" s="104"/>
      <c r="J4" s="3"/>
      <c r="K4" s="3"/>
      <c r="L4" s="3"/>
      <c r="M4" s="3"/>
      <c r="N4" s="3"/>
      <c r="O4" s="3"/>
      <c r="P4" s="3"/>
    </row>
    <row r="5" spans="1:256" ht="15" customHeight="1">
      <c r="B5" s="110"/>
      <c r="C5" s="110"/>
      <c r="D5" s="110"/>
      <c r="E5" s="110"/>
      <c r="F5" s="110"/>
      <c r="G5" s="110"/>
      <c r="H5" s="104"/>
      <c r="I5" s="104"/>
      <c r="J5" s="3"/>
      <c r="K5" s="3"/>
      <c r="L5" s="3"/>
      <c r="M5" s="3"/>
      <c r="N5" s="3"/>
      <c r="O5" s="3"/>
      <c r="P5" s="3"/>
    </row>
    <row r="6" spans="1:256" ht="15" customHeight="1">
      <c r="B6" s="110"/>
      <c r="C6" s="110"/>
      <c r="D6" s="110"/>
      <c r="E6" s="110"/>
      <c r="F6" s="110"/>
      <c r="G6" s="110"/>
      <c r="H6" s="104"/>
      <c r="I6" s="104"/>
      <c r="J6" s="3"/>
      <c r="K6" s="3"/>
      <c r="L6" s="3"/>
      <c r="M6" s="3"/>
      <c r="N6" s="3"/>
      <c r="O6" s="3"/>
      <c r="P6" s="3"/>
    </row>
    <row r="7" spans="1:256">
      <c r="B7" s="110"/>
      <c r="C7" s="110"/>
      <c r="D7" s="110"/>
      <c r="E7" s="110"/>
      <c r="F7" s="110"/>
      <c r="G7" s="110"/>
      <c r="I7" s="4"/>
    </row>
    <row r="8" spans="1:256" ht="1.5" customHeight="1">
      <c r="B8" s="107"/>
      <c r="C8" s="107"/>
      <c r="D8" s="107"/>
      <c r="E8" s="107"/>
      <c r="F8" s="107"/>
      <c r="G8" s="107"/>
    </row>
    <row r="9" spans="1:256" hidden="1">
      <c r="B9" s="107"/>
      <c r="C9" s="107"/>
      <c r="D9" s="107"/>
      <c r="E9" s="107"/>
      <c r="F9" s="107"/>
      <c r="G9" s="107"/>
    </row>
    <row r="10" spans="1:256" ht="28.5" hidden="1" customHeight="1">
      <c r="B10" s="107"/>
      <c r="C10" s="107"/>
      <c r="D10" s="107"/>
      <c r="E10" s="107"/>
      <c r="F10" s="107"/>
      <c r="G10" s="107"/>
    </row>
    <row r="11" spans="1:256" ht="7.5" hidden="1" customHeight="1">
      <c r="B11" s="5"/>
      <c r="C11" s="5"/>
      <c r="D11" s="5"/>
      <c r="E11" s="5"/>
      <c r="F11" s="5"/>
      <c r="G11" s="56"/>
    </row>
    <row r="12" spans="1:256" hidden="1">
      <c r="G12" s="57" t="s">
        <v>4</v>
      </c>
    </row>
    <row r="13" spans="1:256" ht="75" customHeight="1" thickBot="1">
      <c r="A13" s="22" t="s">
        <v>5</v>
      </c>
      <c r="B13" s="22" t="s">
        <v>6</v>
      </c>
      <c r="C13" s="90" t="s">
        <v>7</v>
      </c>
      <c r="D13" s="90" t="s">
        <v>8</v>
      </c>
      <c r="E13" s="22" t="s">
        <v>9</v>
      </c>
      <c r="F13" s="22" t="s">
        <v>10</v>
      </c>
      <c r="G13" s="91" t="s">
        <v>11</v>
      </c>
    </row>
    <row r="14" spans="1:256" ht="55.5" customHeight="1" thickBot="1">
      <c r="A14" s="96" t="s">
        <v>12</v>
      </c>
      <c r="B14" s="97" t="s">
        <v>13</v>
      </c>
      <c r="C14" s="97" t="s">
        <v>14</v>
      </c>
      <c r="D14" s="97" t="s">
        <v>14</v>
      </c>
      <c r="E14" s="97" t="s">
        <v>15</v>
      </c>
      <c r="F14" s="97" t="s">
        <v>16</v>
      </c>
      <c r="G14" s="95">
        <f>G15+G53+G60+G78+G91+G114+G124+G137+G144+G74</f>
        <v>10201.885010000002</v>
      </c>
    </row>
    <row r="15" spans="1:256" ht="25.5" customHeight="1">
      <c r="A15" s="92">
        <v>439</v>
      </c>
      <c r="B15" s="15" t="s">
        <v>17</v>
      </c>
      <c r="C15" s="93" t="s">
        <v>18</v>
      </c>
      <c r="D15" s="93" t="s">
        <v>14</v>
      </c>
      <c r="E15" s="93" t="s">
        <v>19</v>
      </c>
      <c r="F15" s="93" t="s">
        <v>16</v>
      </c>
      <c r="G15" s="94">
        <f>G16+G22+G45+G35+G49</f>
        <v>2222.7179599999999</v>
      </c>
    </row>
    <row r="16" spans="1:256" ht="46.5" customHeight="1">
      <c r="A16" s="80">
        <v>439</v>
      </c>
      <c r="B16" s="13" t="s">
        <v>20</v>
      </c>
      <c r="C16" s="7" t="s">
        <v>18</v>
      </c>
      <c r="D16" s="7" t="s">
        <v>21</v>
      </c>
      <c r="E16" s="7" t="s">
        <v>19</v>
      </c>
      <c r="F16" s="7" t="s">
        <v>16</v>
      </c>
      <c r="G16" s="59">
        <f>G17</f>
        <v>486.7</v>
      </c>
    </row>
    <row r="17" spans="1:7" ht="103.5" customHeight="1">
      <c r="A17" s="81">
        <v>439</v>
      </c>
      <c r="B17" s="23" t="s">
        <v>22</v>
      </c>
      <c r="C17" s="24" t="s">
        <v>18</v>
      </c>
      <c r="D17" s="24" t="s">
        <v>21</v>
      </c>
      <c r="E17" s="24" t="s">
        <v>23</v>
      </c>
      <c r="F17" s="24" t="s">
        <v>16</v>
      </c>
      <c r="G17" s="60">
        <f>G18</f>
        <v>486.7</v>
      </c>
    </row>
    <row r="18" spans="1:7" ht="81" customHeight="1">
      <c r="A18" s="81">
        <v>439</v>
      </c>
      <c r="B18" s="23" t="s">
        <v>24</v>
      </c>
      <c r="C18" s="24" t="s">
        <v>18</v>
      </c>
      <c r="D18" s="24" t="s">
        <v>21</v>
      </c>
      <c r="E18" s="24" t="s">
        <v>25</v>
      </c>
      <c r="F18" s="24" t="s">
        <v>16</v>
      </c>
      <c r="G18" s="60">
        <f>G19</f>
        <v>486.7</v>
      </c>
    </row>
    <row r="19" spans="1:7" ht="47.25" customHeight="1">
      <c r="A19" s="82">
        <v>439</v>
      </c>
      <c r="B19" s="38" t="s">
        <v>26</v>
      </c>
      <c r="C19" s="39" t="s">
        <v>18</v>
      </c>
      <c r="D19" s="39" t="s">
        <v>21</v>
      </c>
      <c r="E19" s="39" t="s">
        <v>27</v>
      </c>
      <c r="F19" s="39" t="s">
        <v>16</v>
      </c>
      <c r="G19" s="61">
        <f>G20</f>
        <v>486.7</v>
      </c>
    </row>
    <row r="20" spans="1:7" ht="47.25" customHeight="1">
      <c r="A20" s="82">
        <v>439</v>
      </c>
      <c r="B20" s="38" t="s">
        <v>28</v>
      </c>
      <c r="C20" s="39" t="s">
        <v>18</v>
      </c>
      <c r="D20" s="39" t="s">
        <v>21</v>
      </c>
      <c r="E20" s="39" t="s">
        <v>29</v>
      </c>
      <c r="F20" s="39" t="s">
        <v>16</v>
      </c>
      <c r="G20" s="61">
        <f>G21</f>
        <v>486.7</v>
      </c>
    </row>
    <row r="21" spans="1:7" ht="43.5" customHeight="1">
      <c r="A21" s="83">
        <v>439</v>
      </c>
      <c r="B21" s="14" t="s">
        <v>30</v>
      </c>
      <c r="C21" s="8" t="s">
        <v>18</v>
      </c>
      <c r="D21" s="9" t="s">
        <v>21</v>
      </c>
      <c r="E21" s="9" t="s">
        <v>29</v>
      </c>
      <c r="F21" s="9" t="s">
        <v>31</v>
      </c>
      <c r="G21" s="62">
        <f>458.7+28</f>
        <v>486.7</v>
      </c>
    </row>
    <row r="22" spans="1:7" ht="68.25" customHeight="1">
      <c r="A22" s="80">
        <v>439</v>
      </c>
      <c r="B22" s="15" t="s">
        <v>32</v>
      </c>
      <c r="C22" s="7" t="s">
        <v>18</v>
      </c>
      <c r="D22" s="7" t="s">
        <v>33</v>
      </c>
      <c r="E22" s="7" t="s">
        <v>19</v>
      </c>
      <c r="F22" s="7" t="s">
        <v>16</v>
      </c>
      <c r="G22" s="58">
        <f>G23+G31</f>
        <v>1542.0179599999999</v>
      </c>
    </row>
    <row r="23" spans="1:7" ht="110.25" customHeight="1">
      <c r="A23" s="82">
        <v>439</v>
      </c>
      <c r="B23" s="38" t="s">
        <v>22</v>
      </c>
      <c r="C23" s="39" t="s">
        <v>18</v>
      </c>
      <c r="D23" s="39" t="s">
        <v>33</v>
      </c>
      <c r="E23" s="39" t="s">
        <v>23</v>
      </c>
      <c r="F23" s="39" t="s">
        <v>16</v>
      </c>
      <c r="G23" s="61">
        <f>G24</f>
        <v>1441.0179599999999</v>
      </c>
    </row>
    <row r="24" spans="1:7" ht="74.25" customHeight="1">
      <c r="A24" s="81">
        <v>439</v>
      </c>
      <c r="B24" s="23" t="s">
        <v>24</v>
      </c>
      <c r="C24" s="24" t="s">
        <v>18</v>
      </c>
      <c r="D24" s="24" t="s">
        <v>33</v>
      </c>
      <c r="E24" s="24" t="s">
        <v>25</v>
      </c>
      <c r="F24" s="24" t="s">
        <v>16</v>
      </c>
      <c r="G24" s="63">
        <f>G25</f>
        <v>1441.0179599999999</v>
      </c>
    </row>
    <row r="25" spans="1:7" ht="52.5" customHeight="1">
      <c r="A25" s="82">
        <v>439</v>
      </c>
      <c r="B25" s="38" t="s">
        <v>26</v>
      </c>
      <c r="C25" s="39" t="s">
        <v>18</v>
      </c>
      <c r="D25" s="39" t="s">
        <v>33</v>
      </c>
      <c r="E25" s="39" t="s">
        <v>27</v>
      </c>
      <c r="F25" s="39" t="s">
        <v>16</v>
      </c>
      <c r="G25" s="61">
        <f>G26</f>
        <v>1441.0179599999999</v>
      </c>
    </row>
    <row r="26" spans="1:7" ht="48" customHeight="1">
      <c r="A26" s="82">
        <v>439</v>
      </c>
      <c r="B26" s="38" t="s">
        <v>28</v>
      </c>
      <c r="C26" s="39" t="s">
        <v>18</v>
      </c>
      <c r="D26" s="39" t="s">
        <v>33</v>
      </c>
      <c r="E26" s="39" t="s">
        <v>29</v>
      </c>
      <c r="F26" s="39" t="s">
        <v>16</v>
      </c>
      <c r="G26" s="61">
        <f>G27+G28+G29+G30</f>
        <v>1441.0179599999999</v>
      </c>
    </row>
    <row r="27" spans="1:7" ht="54" customHeight="1">
      <c r="A27" s="83">
        <v>439</v>
      </c>
      <c r="B27" s="14" t="s">
        <v>30</v>
      </c>
      <c r="C27" s="8" t="s">
        <v>18</v>
      </c>
      <c r="D27" s="9" t="s">
        <v>33</v>
      </c>
      <c r="E27" s="9" t="s">
        <v>29</v>
      </c>
      <c r="F27" s="9" t="s">
        <v>31</v>
      </c>
      <c r="G27" s="62">
        <f>533+10</f>
        <v>543</v>
      </c>
    </row>
    <row r="28" spans="1:7" ht="39.75" customHeight="1">
      <c r="A28" s="83">
        <v>439</v>
      </c>
      <c r="B28" s="16" t="s">
        <v>34</v>
      </c>
      <c r="C28" s="9" t="s">
        <v>18</v>
      </c>
      <c r="D28" s="9" t="s">
        <v>33</v>
      </c>
      <c r="E28" s="9" t="s">
        <v>29</v>
      </c>
      <c r="F28" s="9" t="s">
        <v>35</v>
      </c>
      <c r="G28" s="62">
        <f>707-32.63848+90+46</f>
        <v>810.36152000000004</v>
      </c>
    </row>
    <row r="29" spans="1:7" ht="33.75" customHeight="1">
      <c r="A29" s="83">
        <v>439</v>
      </c>
      <c r="B29" s="17" t="s">
        <v>36</v>
      </c>
      <c r="C29" s="9" t="s">
        <v>18</v>
      </c>
      <c r="D29" s="9" t="s">
        <v>33</v>
      </c>
      <c r="E29" s="9" t="s">
        <v>29</v>
      </c>
      <c r="F29" s="9" t="s">
        <v>37</v>
      </c>
      <c r="G29" s="62">
        <f>34+56.2-9.90161-8.53</f>
        <v>71.768389999999997</v>
      </c>
    </row>
    <row r="30" spans="1:7" ht="27" customHeight="1">
      <c r="A30" s="84">
        <v>439</v>
      </c>
      <c r="B30" s="16" t="s">
        <v>38</v>
      </c>
      <c r="C30" s="37" t="s">
        <v>18</v>
      </c>
      <c r="D30" s="37" t="s">
        <v>33</v>
      </c>
      <c r="E30" s="37" t="s">
        <v>29</v>
      </c>
      <c r="F30" s="37" t="s">
        <v>39</v>
      </c>
      <c r="G30" s="64">
        <f>21-5.505-0.25895+0.652</f>
        <v>15.88805</v>
      </c>
    </row>
    <row r="31" spans="1:7" ht="36" customHeight="1">
      <c r="A31" s="81">
        <v>439</v>
      </c>
      <c r="B31" s="23" t="s">
        <v>40</v>
      </c>
      <c r="C31" s="28" t="s">
        <v>18</v>
      </c>
      <c r="D31" s="28" t="s">
        <v>33</v>
      </c>
      <c r="E31" s="28" t="s">
        <v>41</v>
      </c>
      <c r="F31" s="28" t="s">
        <v>16</v>
      </c>
      <c r="G31" s="63">
        <v>101</v>
      </c>
    </row>
    <row r="32" spans="1:7" ht="39.75" customHeight="1">
      <c r="A32" s="80">
        <v>439</v>
      </c>
      <c r="B32" s="13" t="s">
        <v>42</v>
      </c>
      <c r="C32" s="10" t="s">
        <v>18</v>
      </c>
      <c r="D32" s="10" t="s">
        <v>33</v>
      </c>
      <c r="E32" s="39" t="s">
        <v>43</v>
      </c>
      <c r="F32" s="10" t="s">
        <v>16</v>
      </c>
      <c r="G32" s="59">
        <v>101</v>
      </c>
    </row>
    <row r="33" spans="1:7" ht="99" customHeight="1">
      <c r="A33" s="85">
        <v>439</v>
      </c>
      <c r="B33" s="40" t="s">
        <v>44</v>
      </c>
      <c r="C33" s="41" t="s">
        <v>18</v>
      </c>
      <c r="D33" s="41" t="s">
        <v>33</v>
      </c>
      <c r="E33" s="41" t="s">
        <v>45</v>
      </c>
      <c r="F33" s="41" t="s">
        <v>16</v>
      </c>
      <c r="G33" s="65">
        <v>101</v>
      </c>
    </row>
    <row r="34" spans="1:7" ht="27" customHeight="1">
      <c r="A34" s="83">
        <v>439</v>
      </c>
      <c r="B34" s="18" t="s">
        <v>46</v>
      </c>
      <c r="C34" s="9" t="s">
        <v>18</v>
      </c>
      <c r="D34" s="9" t="s">
        <v>33</v>
      </c>
      <c r="E34" s="9" t="s">
        <v>45</v>
      </c>
      <c r="F34" s="9" t="s">
        <v>47</v>
      </c>
      <c r="G34" s="62">
        <v>101</v>
      </c>
    </row>
    <row r="35" spans="1:7" ht="27" customHeight="1">
      <c r="A35" s="82">
        <v>439</v>
      </c>
      <c r="B35" s="38" t="s">
        <v>48</v>
      </c>
      <c r="C35" s="39" t="s">
        <v>18</v>
      </c>
      <c r="D35" s="39" t="s">
        <v>49</v>
      </c>
      <c r="E35" s="39" t="s">
        <v>19</v>
      </c>
      <c r="F35" s="39" t="s">
        <v>16</v>
      </c>
      <c r="G35" s="61">
        <f>55+G41</f>
        <v>61</v>
      </c>
    </row>
    <row r="36" spans="1:7" ht="31.5" customHeight="1">
      <c r="A36" s="82">
        <v>439</v>
      </c>
      <c r="B36" s="38" t="s">
        <v>40</v>
      </c>
      <c r="C36" s="39" t="s">
        <v>18</v>
      </c>
      <c r="D36" s="39" t="s">
        <v>49</v>
      </c>
      <c r="E36" s="39" t="s">
        <v>41</v>
      </c>
      <c r="F36" s="39" t="s">
        <v>16</v>
      </c>
      <c r="G36" s="61">
        <v>55</v>
      </c>
    </row>
    <row r="37" spans="1:7" ht="42" customHeight="1">
      <c r="A37" s="82">
        <v>439</v>
      </c>
      <c r="B37" s="38" t="s">
        <v>42</v>
      </c>
      <c r="C37" s="39" t="s">
        <v>18</v>
      </c>
      <c r="D37" s="39" t="s">
        <v>49</v>
      </c>
      <c r="E37" s="39" t="s">
        <v>43</v>
      </c>
      <c r="F37" s="39" t="s">
        <v>16</v>
      </c>
      <c r="G37" s="61">
        <v>55</v>
      </c>
    </row>
    <row r="38" spans="1:7" ht="92.25" customHeight="1">
      <c r="A38" s="82">
        <v>439</v>
      </c>
      <c r="B38" s="38" t="s">
        <v>44</v>
      </c>
      <c r="C38" s="39" t="s">
        <v>18</v>
      </c>
      <c r="D38" s="39" t="s">
        <v>49</v>
      </c>
      <c r="E38" s="39" t="s">
        <v>45</v>
      </c>
      <c r="F38" s="39" t="s">
        <v>16</v>
      </c>
      <c r="G38" s="61">
        <v>55</v>
      </c>
    </row>
    <row r="39" spans="1:7" ht="34.5" customHeight="1">
      <c r="A39" s="83">
        <v>439</v>
      </c>
      <c r="B39" s="18" t="s">
        <v>46</v>
      </c>
      <c r="C39" s="9" t="s">
        <v>18</v>
      </c>
      <c r="D39" s="9" t="s">
        <v>49</v>
      </c>
      <c r="E39" s="9" t="s">
        <v>45</v>
      </c>
      <c r="F39" s="9" t="s">
        <v>47</v>
      </c>
      <c r="G39" s="62">
        <v>55</v>
      </c>
    </row>
    <row r="40" spans="1:7" s="102" customFormat="1" ht="34.5" customHeight="1">
      <c r="A40" s="98">
        <v>439</v>
      </c>
      <c r="B40" s="99" t="s">
        <v>50</v>
      </c>
      <c r="C40" s="100" t="s">
        <v>18</v>
      </c>
      <c r="D40" s="100" t="s">
        <v>49</v>
      </c>
      <c r="E40" s="100" t="s">
        <v>51</v>
      </c>
      <c r="F40" s="100" t="s">
        <v>16</v>
      </c>
      <c r="G40" s="101">
        <f>G41</f>
        <v>6</v>
      </c>
    </row>
    <row r="41" spans="1:7" ht="34.5" customHeight="1">
      <c r="A41" s="83">
        <v>439</v>
      </c>
      <c r="B41" s="18" t="s">
        <v>52</v>
      </c>
      <c r="C41" s="9" t="s">
        <v>18</v>
      </c>
      <c r="D41" s="9" t="s">
        <v>49</v>
      </c>
      <c r="E41" s="9" t="s">
        <v>51</v>
      </c>
      <c r="F41" s="9" t="s">
        <v>35</v>
      </c>
      <c r="G41" s="62">
        <v>6</v>
      </c>
    </row>
    <row r="42" spans="1:7" ht="34.5" hidden="1" customHeight="1">
      <c r="A42" s="83"/>
      <c r="B42" s="18"/>
      <c r="C42" s="9"/>
      <c r="D42" s="9"/>
      <c r="E42" s="9"/>
      <c r="F42" s="9"/>
      <c r="G42" s="62"/>
    </row>
    <row r="43" spans="1:7" ht="34.5" hidden="1" customHeight="1">
      <c r="A43" s="83"/>
      <c r="B43" s="18"/>
      <c r="C43" s="9"/>
      <c r="D43" s="9"/>
      <c r="E43" s="9"/>
      <c r="F43" s="9"/>
      <c r="G43" s="62"/>
    </row>
    <row r="44" spans="1:7" ht="27" customHeight="1">
      <c r="A44" s="81">
        <v>439</v>
      </c>
      <c r="B44" s="23" t="s">
        <v>40</v>
      </c>
      <c r="C44" s="28" t="s">
        <v>18</v>
      </c>
      <c r="D44" s="28" t="s">
        <v>53</v>
      </c>
      <c r="E44" s="28" t="s">
        <v>41</v>
      </c>
      <c r="F44" s="28" t="s">
        <v>16</v>
      </c>
      <c r="G44" s="63">
        <v>8</v>
      </c>
    </row>
    <row r="45" spans="1:7" ht="27" customHeight="1">
      <c r="A45" s="80">
        <v>439</v>
      </c>
      <c r="B45" s="19" t="s">
        <v>54</v>
      </c>
      <c r="C45" s="10" t="s">
        <v>18</v>
      </c>
      <c r="D45" s="10" t="s">
        <v>53</v>
      </c>
      <c r="E45" s="10" t="s">
        <v>55</v>
      </c>
      <c r="F45" s="10" t="s">
        <v>16</v>
      </c>
      <c r="G45" s="59">
        <f>G44</f>
        <v>8</v>
      </c>
    </row>
    <row r="46" spans="1:7" ht="27" customHeight="1">
      <c r="A46" s="80">
        <v>439</v>
      </c>
      <c r="B46" s="19" t="s">
        <v>54</v>
      </c>
      <c r="C46" s="10" t="s">
        <v>18</v>
      </c>
      <c r="D46" s="10" t="s">
        <v>53</v>
      </c>
      <c r="E46" s="10" t="s">
        <v>55</v>
      </c>
      <c r="F46" s="10" t="s">
        <v>16</v>
      </c>
      <c r="G46" s="59">
        <v>8</v>
      </c>
    </row>
    <row r="47" spans="1:7" ht="27" customHeight="1">
      <c r="A47" s="81">
        <v>439</v>
      </c>
      <c r="B47" s="29" t="s">
        <v>56</v>
      </c>
      <c r="C47" s="28" t="s">
        <v>18</v>
      </c>
      <c r="D47" s="28" t="s">
        <v>53</v>
      </c>
      <c r="E47" s="28" t="s">
        <v>55</v>
      </c>
      <c r="F47" s="28" t="s">
        <v>16</v>
      </c>
      <c r="G47" s="63">
        <v>8</v>
      </c>
    </row>
    <row r="48" spans="1:7" ht="27" customHeight="1">
      <c r="A48" s="83">
        <v>439</v>
      </c>
      <c r="B48" s="18" t="s">
        <v>57</v>
      </c>
      <c r="C48" s="9" t="s">
        <v>18</v>
      </c>
      <c r="D48" s="9" t="s">
        <v>53</v>
      </c>
      <c r="E48" s="9" t="s">
        <v>55</v>
      </c>
      <c r="F48" s="9" t="s">
        <v>58</v>
      </c>
      <c r="G48" s="62">
        <v>8</v>
      </c>
    </row>
    <row r="49" spans="1:7" ht="27" customHeight="1">
      <c r="A49" s="82">
        <v>439</v>
      </c>
      <c r="B49" s="38" t="s">
        <v>59</v>
      </c>
      <c r="C49" s="39" t="s">
        <v>18</v>
      </c>
      <c r="D49" s="39" t="s">
        <v>60</v>
      </c>
      <c r="E49" s="39" t="s">
        <v>15</v>
      </c>
      <c r="F49" s="39" t="s">
        <v>16</v>
      </c>
      <c r="G49" s="61">
        <f>G50</f>
        <v>125</v>
      </c>
    </row>
    <row r="50" spans="1:7" ht="46.5" customHeight="1">
      <c r="A50" s="82">
        <v>439</v>
      </c>
      <c r="B50" s="38" t="s">
        <v>61</v>
      </c>
      <c r="C50" s="39" t="s">
        <v>18</v>
      </c>
      <c r="D50" s="39" t="s">
        <v>60</v>
      </c>
      <c r="E50" s="39" t="s">
        <v>62</v>
      </c>
      <c r="F50" s="39" t="s">
        <v>16</v>
      </c>
      <c r="G50" s="61">
        <f>G51</f>
        <v>125</v>
      </c>
    </row>
    <row r="51" spans="1:7" ht="33.75" customHeight="1">
      <c r="A51" s="82">
        <v>439</v>
      </c>
      <c r="B51" s="38" t="s">
        <v>50</v>
      </c>
      <c r="C51" s="39" t="s">
        <v>18</v>
      </c>
      <c r="D51" s="39" t="s">
        <v>60</v>
      </c>
      <c r="E51" s="39" t="s">
        <v>63</v>
      </c>
      <c r="F51" s="39" t="s">
        <v>16</v>
      </c>
      <c r="G51" s="61">
        <f>G52</f>
        <v>125</v>
      </c>
    </row>
    <row r="52" spans="1:7" ht="38.25" customHeight="1">
      <c r="A52" s="83">
        <v>439</v>
      </c>
      <c r="B52" s="18" t="s">
        <v>52</v>
      </c>
      <c r="C52" s="9" t="s">
        <v>18</v>
      </c>
      <c r="D52" s="9" t="s">
        <v>60</v>
      </c>
      <c r="E52" s="9" t="s">
        <v>63</v>
      </c>
      <c r="F52" s="9" t="s">
        <v>35</v>
      </c>
      <c r="G52" s="62">
        <f>25+100</f>
        <v>125</v>
      </c>
    </row>
    <row r="53" spans="1:7" ht="27" customHeight="1">
      <c r="A53" s="80">
        <v>439</v>
      </c>
      <c r="B53" s="13" t="s">
        <v>64</v>
      </c>
      <c r="C53" s="7" t="s">
        <v>21</v>
      </c>
      <c r="D53" s="7" t="s">
        <v>14</v>
      </c>
      <c r="E53" s="7" t="s">
        <v>19</v>
      </c>
      <c r="F53" s="7" t="s">
        <v>16</v>
      </c>
      <c r="G53" s="59">
        <f>G54</f>
        <v>169.96</v>
      </c>
    </row>
    <row r="54" spans="1:7" ht="27" customHeight="1">
      <c r="A54" s="80">
        <v>439</v>
      </c>
      <c r="B54" s="13" t="s">
        <v>65</v>
      </c>
      <c r="C54" s="7" t="s">
        <v>21</v>
      </c>
      <c r="D54" s="7" t="s">
        <v>66</v>
      </c>
      <c r="E54" s="7" t="s">
        <v>19</v>
      </c>
      <c r="F54" s="7" t="s">
        <v>16</v>
      </c>
      <c r="G54" s="59">
        <f>G55</f>
        <v>169.96</v>
      </c>
    </row>
    <row r="55" spans="1:7" ht="99" customHeight="1">
      <c r="A55" s="82">
        <v>439</v>
      </c>
      <c r="B55" s="38" t="s">
        <v>22</v>
      </c>
      <c r="C55" s="39" t="s">
        <v>21</v>
      </c>
      <c r="D55" s="39" t="s">
        <v>66</v>
      </c>
      <c r="E55" s="39" t="s">
        <v>23</v>
      </c>
      <c r="F55" s="39" t="s">
        <v>16</v>
      </c>
      <c r="G55" s="61">
        <f>G56</f>
        <v>169.96</v>
      </c>
    </row>
    <row r="56" spans="1:7" ht="78" customHeight="1">
      <c r="A56" s="81">
        <v>439</v>
      </c>
      <c r="B56" s="23" t="s">
        <v>24</v>
      </c>
      <c r="C56" s="24" t="s">
        <v>21</v>
      </c>
      <c r="D56" s="24" t="s">
        <v>66</v>
      </c>
      <c r="E56" s="24" t="s">
        <v>25</v>
      </c>
      <c r="F56" s="24" t="s">
        <v>16</v>
      </c>
      <c r="G56" s="63">
        <f>G57</f>
        <v>169.96</v>
      </c>
    </row>
    <row r="57" spans="1:7" ht="43.5" customHeight="1">
      <c r="A57" s="80">
        <v>439</v>
      </c>
      <c r="B57" s="13" t="s">
        <v>67</v>
      </c>
      <c r="C57" s="7" t="s">
        <v>21</v>
      </c>
      <c r="D57" s="7" t="s">
        <v>66</v>
      </c>
      <c r="E57" s="7" t="s">
        <v>68</v>
      </c>
      <c r="F57" s="7" t="s">
        <v>16</v>
      </c>
      <c r="G57" s="59">
        <f>G58+G59</f>
        <v>169.96</v>
      </c>
    </row>
    <row r="58" spans="1:7" ht="35.25" customHeight="1">
      <c r="A58" s="83">
        <v>439</v>
      </c>
      <c r="B58" s="14" t="s">
        <v>30</v>
      </c>
      <c r="C58" s="9" t="s">
        <v>21</v>
      </c>
      <c r="D58" s="9" t="s">
        <v>66</v>
      </c>
      <c r="E58" s="9" t="s">
        <v>68</v>
      </c>
      <c r="F58" s="9" t="s">
        <v>31</v>
      </c>
      <c r="G58" s="62">
        <f>165-12+7.89438+3.987</f>
        <v>164.88138000000001</v>
      </c>
    </row>
    <row r="59" spans="1:7" ht="39" customHeight="1">
      <c r="A59" s="83">
        <v>439</v>
      </c>
      <c r="B59" s="16" t="s">
        <v>34</v>
      </c>
      <c r="C59" s="9" t="s">
        <v>21</v>
      </c>
      <c r="D59" s="9" t="s">
        <v>66</v>
      </c>
      <c r="E59" s="9" t="s">
        <v>68</v>
      </c>
      <c r="F59" s="9" t="s">
        <v>35</v>
      </c>
      <c r="G59" s="62">
        <v>5.0786199999999999</v>
      </c>
    </row>
    <row r="60" spans="1:7" ht="39.75" customHeight="1">
      <c r="A60" s="80">
        <v>439</v>
      </c>
      <c r="B60" s="13" t="s">
        <v>69</v>
      </c>
      <c r="C60" s="7" t="s">
        <v>66</v>
      </c>
      <c r="D60" s="7" t="s">
        <v>14</v>
      </c>
      <c r="E60" s="7" t="s">
        <v>19</v>
      </c>
      <c r="F60" s="7" t="s">
        <v>16</v>
      </c>
      <c r="G60" s="58">
        <f>G62+G69</f>
        <v>392.79469999999998</v>
      </c>
    </row>
    <row r="61" spans="1:7" ht="62.25" customHeight="1">
      <c r="A61" s="80">
        <v>439</v>
      </c>
      <c r="B61" s="13" t="s">
        <v>70</v>
      </c>
      <c r="C61" s="7" t="s">
        <v>66</v>
      </c>
      <c r="D61" s="7" t="s">
        <v>71</v>
      </c>
      <c r="E61" s="7" t="s">
        <v>19</v>
      </c>
      <c r="F61" s="7" t="s">
        <v>16</v>
      </c>
      <c r="G61" s="58">
        <v>142</v>
      </c>
    </row>
    <row r="62" spans="1:7" ht="40.5" customHeight="1">
      <c r="A62" s="81">
        <v>439</v>
      </c>
      <c r="B62" s="23" t="s">
        <v>40</v>
      </c>
      <c r="C62" s="28" t="s">
        <v>66</v>
      </c>
      <c r="D62" s="28" t="s">
        <v>71</v>
      </c>
      <c r="E62" s="28" t="s">
        <v>41</v>
      </c>
      <c r="F62" s="28" t="s">
        <v>16</v>
      </c>
      <c r="G62" s="63">
        <f>G65+G66</f>
        <v>142</v>
      </c>
    </row>
    <row r="63" spans="1:7" ht="54" customHeight="1">
      <c r="A63" s="80">
        <v>439</v>
      </c>
      <c r="B63" s="13" t="s">
        <v>42</v>
      </c>
      <c r="C63" s="10" t="s">
        <v>66</v>
      </c>
      <c r="D63" s="10" t="s">
        <v>71</v>
      </c>
      <c r="E63" s="39" t="s">
        <v>43</v>
      </c>
      <c r="F63" s="10" t="s">
        <v>16</v>
      </c>
      <c r="G63" s="59">
        <f>G64</f>
        <v>130.375</v>
      </c>
    </row>
    <row r="64" spans="1:7" ht="92.25" customHeight="1">
      <c r="A64" s="85">
        <v>439</v>
      </c>
      <c r="B64" s="40" t="s">
        <v>44</v>
      </c>
      <c r="C64" s="41" t="s">
        <v>66</v>
      </c>
      <c r="D64" s="41" t="s">
        <v>71</v>
      </c>
      <c r="E64" s="41" t="s">
        <v>45</v>
      </c>
      <c r="F64" s="41" t="s">
        <v>16</v>
      </c>
      <c r="G64" s="65">
        <f>G65</f>
        <v>130.375</v>
      </c>
    </row>
    <row r="65" spans="1:9" ht="34.5" customHeight="1">
      <c r="A65" s="83">
        <v>439</v>
      </c>
      <c r="B65" s="18" t="s">
        <v>46</v>
      </c>
      <c r="C65" s="9" t="s">
        <v>66</v>
      </c>
      <c r="D65" s="9" t="s">
        <v>71</v>
      </c>
      <c r="E65" s="9" t="s">
        <v>45</v>
      </c>
      <c r="F65" s="9" t="s">
        <v>47</v>
      </c>
      <c r="G65" s="62">
        <f>142-11.625</f>
        <v>130.375</v>
      </c>
    </row>
    <row r="66" spans="1:9" ht="34.5" customHeight="1">
      <c r="A66" s="83">
        <v>439</v>
      </c>
      <c r="B66" s="18" t="s">
        <v>72</v>
      </c>
      <c r="C66" s="9" t="s">
        <v>66</v>
      </c>
      <c r="D66" s="9" t="s">
        <v>71</v>
      </c>
      <c r="E66" s="9" t="s">
        <v>73</v>
      </c>
      <c r="F66" s="9" t="s">
        <v>47</v>
      </c>
      <c r="G66" s="62">
        <v>11.625</v>
      </c>
    </row>
    <row r="67" spans="1:9" ht="33" hidden="1" customHeight="1">
      <c r="A67" s="80">
        <v>439</v>
      </c>
      <c r="B67" s="13" t="s">
        <v>74</v>
      </c>
      <c r="C67" s="7" t="s">
        <v>66</v>
      </c>
      <c r="D67" s="7" t="s">
        <v>75</v>
      </c>
      <c r="E67" s="7" t="s">
        <v>19</v>
      </c>
      <c r="F67" s="7" t="s">
        <v>16</v>
      </c>
      <c r="G67" s="58">
        <v>246</v>
      </c>
    </row>
    <row r="68" spans="1:9" ht="98.25" hidden="1" customHeight="1">
      <c r="A68" s="82">
        <v>439</v>
      </c>
      <c r="B68" s="38" t="s">
        <v>22</v>
      </c>
      <c r="C68" s="39" t="s">
        <v>66</v>
      </c>
      <c r="D68" s="39" t="s">
        <v>75</v>
      </c>
      <c r="E68" s="39" t="s">
        <v>23</v>
      </c>
      <c r="F68" s="39" t="s">
        <v>16</v>
      </c>
      <c r="G68" s="61">
        <v>246</v>
      </c>
    </row>
    <row r="69" spans="1:9" ht="84.75" customHeight="1">
      <c r="A69" s="81">
        <v>439</v>
      </c>
      <c r="B69" s="23" t="s">
        <v>76</v>
      </c>
      <c r="C69" s="24" t="s">
        <v>66</v>
      </c>
      <c r="D69" s="24" t="s">
        <v>75</v>
      </c>
      <c r="E69" s="24" t="s">
        <v>77</v>
      </c>
      <c r="F69" s="24" t="s">
        <v>16</v>
      </c>
      <c r="G69" s="60">
        <f>G70</f>
        <v>250.79469999999998</v>
      </c>
      <c r="I69" s="30"/>
    </row>
    <row r="70" spans="1:9" ht="55.5" customHeight="1">
      <c r="A70" s="82">
        <v>439</v>
      </c>
      <c r="B70" s="74" t="s">
        <v>26</v>
      </c>
      <c r="C70" s="75" t="s">
        <v>66</v>
      </c>
      <c r="D70" s="75" t="s">
        <v>75</v>
      </c>
      <c r="E70" s="75" t="s">
        <v>78</v>
      </c>
      <c r="F70" s="75" t="s">
        <v>16</v>
      </c>
      <c r="G70" s="76">
        <f>G71</f>
        <v>250.79469999999998</v>
      </c>
    </row>
    <row r="71" spans="1:9" ht="55.5" customHeight="1">
      <c r="A71" s="82">
        <v>439</v>
      </c>
      <c r="B71" s="79" t="s">
        <v>79</v>
      </c>
      <c r="C71" s="54" t="s">
        <v>66</v>
      </c>
      <c r="D71" s="54" t="s">
        <v>75</v>
      </c>
      <c r="E71" s="54" t="s">
        <v>80</v>
      </c>
      <c r="F71" s="54" t="s">
        <v>16</v>
      </c>
      <c r="G71" s="71">
        <f>G72+G73</f>
        <v>250.79469999999998</v>
      </c>
    </row>
    <row r="72" spans="1:9" ht="47.25" customHeight="1">
      <c r="A72" s="83">
        <v>439</v>
      </c>
      <c r="B72" s="16" t="s">
        <v>81</v>
      </c>
      <c r="C72" s="77" t="s">
        <v>66</v>
      </c>
      <c r="D72" s="77" t="s">
        <v>75</v>
      </c>
      <c r="E72" s="77" t="s">
        <v>80</v>
      </c>
      <c r="F72" s="77" t="s">
        <v>82</v>
      </c>
      <c r="G72" s="78">
        <f>201+5.60016+1.69454+4+1.5</f>
        <v>213.79469999999998</v>
      </c>
      <c r="I72" s="47"/>
    </row>
    <row r="73" spans="1:9" ht="42.75" customHeight="1">
      <c r="A73" s="83">
        <v>439</v>
      </c>
      <c r="B73" s="14" t="s">
        <v>34</v>
      </c>
      <c r="C73" s="9" t="s">
        <v>66</v>
      </c>
      <c r="D73" s="9" t="s">
        <v>75</v>
      </c>
      <c r="E73" s="9" t="s">
        <v>80</v>
      </c>
      <c r="F73" s="9" t="s">
        <v>35</v>
      </c>
      <c r="G73" s="62">
        <f>18+19</f>
        <v>37</v>
      </c>
    </row>
    <row r="74" spans="1:9" ht="27" hidden="1" customHeight="1">
      <c r="A74" s="82">
        <v>439</v>
      </c>
      <c r="B74" s="38" t="s">
        <v>59</v>
      </c>
      <c r="C74" s="39" t="s">
        <v>66</v>
      </c>
      <c r="D74" s="39" t="s">
        <v>83</v>
      </c>
      <c r="E74" s="39" t="s">
        <v>15</v>
      </c>
      <c r="F74" s="39" t="s">
        <v>16</v>
      </c>
      <c r="G74" s="61">
        <f>G75</f>
        <v>0</v>
      </c>
    </row>
    <row r="75" spans="1:9" ht="46.5" hidden="1" customHeight="1">
      <c r="A75" s="82">
        <v>439</v>
      </c>
      <c r="B75" s="38" t="s">
        <v>61</v>
      </c>
      <c r="C75" s="39" t="s">
        <v>66</v>
      </c>
      <c r="D75" s="39" t="s">
        <v>83</v>
      </c>
      <c r="E75" s="39" t="s">
        <v>62</v>
      </c>
      <c r="F75" s="39" t="s">
        <v>16</v>
      </c>
      <c r="G75" s="61">
        <f>G76</f>
        <v>0</v>
      </c>
    </row>
    <row r="76" spans="1:9" ht="33.75" hidden="1" customHeight="1">
      <c r="A76" s="82">
        <v>439</v>
      </c>
      <c r="B76" s="38" t="s">
        <v>50</v>
      </c>
      <c r="C76" s="39" t="s">
        <v>66</v>
      </c>
      <c r="D76" s="39" t="s">
        <v>83</v>
      </c>
      <c r="E76" s="39" t="s">
        <v>63</v>
      </c>
      <c r="F76" s="39" t="s">
        <v>16</v>
      </c>
      <c r="G76" s="61">
        <f>G77</f>
        <v>0</v>
      </c>
    </row>
    <row r="77" spans="1:9" ht="38.25" hidden="1" customHeight="1">
      <c r="A77" s="83">
        <v>439</v>
      </c>
      <c r="B77" s="18" t="s">
        <v>52</v>
      </c>
      <c r="C77" s="9" t="s">
        <v>66</v>
      </c>
      <c r="D77" s="9" t="s">
        <v>83</v>
      </c>
      <c r="E77" s="9" t="s">
        <v>63</v>
      </c>
      <c r="F77" s="9" t="s">
        <v>35</v>
      </c>
      <c r="G77" s="62">
        <v>0</v>
      </c>
    </row>
    <row r="78" spans="1:9" ht="42.75" customHeight="1">
      <c r="A78" s="80">
        <v>439</v>
      </c>
      <c r="B78" s="19" t="s">
        <v>84</v>
      </c>
      <c r="C78" s="10" t="s">
        <v>33</v>
      </c>
      <c r="D78" s="10" t="s">
        <v>14</v>
      </c>
      <c r="E78" s="10" t="s">
        <v>19</v>
      </c>
      <c r="F78" s="10" t="s">
        <v>16</v>
      </c>
      <c r="G78" s="59">
        <f>G79+G89</f>
        <v>746.30349000000001</v>
      </c>
    </row>
    <row r="79" spans="1:9" s="4" customFormat="1" ht="27" customHeight="1">
      <c r="A79" s="80">
        <v>439</v>
      </c>
      <c r="B79" s="19" t="s">
        <v>85</v>
      </c>
      <c r="C79" s="10" t="s">
        <v>33</v>
      </c>
      <c r="D79" s="10" t="s">
        <v>86</v>
      </c>
      <c r="E79" s="10" t="s">
        <v>19</v>
      </c>
      <c r="F79" s="10" t="s">
        <v>16</v>
      </c>
      <c r="G79" s="59">
        <f>G80</f>
        <v>99.517779999999988</v>
      </c>
    </row>
    <row r="80" spans="1:9" s="4" customFormat="1" ht="100.5" customHeight="1">
      <c r="A80" s="82">
        <v>439</v>
      </c>
      <c r="B80" s="38" t="s">
        <v>22</v>
      </c>
      <c r="C80" s="39" t="s">
        <v>33</v>
      </c>
      <c r="D80" s="39" t="s">
        <v>86</v>
      </c>
      <c r="E80" s="39" t="s">
        <v>23</v>
      </c>
      <c r="F80" s="39" t="s">
        <v>16</v>
      </c>
      <c r="G80" s="61">
        <f>G81</f>
        <v>99.517779999999988</v>
      </c>
    </row>
    <row r="81" spans="1:9" ht="95.25" customHeight="1">
      <c r="A81" s="81">
        <v>439</v>
      </c>
      <c r="B81" s="29" t="s">
        <v>87</v>
      </c>
      <c r="C81" s="28" t="s">
        <v>33</v>
      </c>
      <c r="D81" s="28" t="s">
        <v>86</v>
      </c>
      <c r="E81" s="28" t="s">
        <v>88</v>
      </c>
      <c r="F81" s="28" t="s">
        <v>16</v>
      </c>
      <c r="G81" s="63">
        <f>G84+G87</f>
        <v>99.517779999999988</v>
      </c>
    </row>
    <row r="82" spans="1:9" ht="64.5" customHeight="1">
      <c r="A82" s="82">
        <v>439</v>
      </c>
      <c r="B82" s="38" t="s">
        <v>26</v>
      </c>
      <c r="C82" s="39" t="s">
        <v>33</v>
      </c>
      <c r="D82" s="39" t="s">
        <v>86</v>
      </c>
      <c r="E82" s="39" t="s">
        <v>89</v>
      </c>
      <c r="F82" s="39" t="s">
        <v>16</v>
      </c>
      <c r="G82" s="61">
        <f>G83</f>
        <v>53.017779999999995</v>
      </c>
    </row>
    <row r="83" spans="1:9" ht="63" customHeight="1">
      <c r="A83" s="82">
        <v>439</v>
      </c>
      <c r="B83" s="38" t="s">
        <v>90</v>
      </c>
      <c r="C83" s="39" t="s">
        <v>33</v>
      </c>
      <c r="D83" s="39" t="s">
        <v>86</v>
      </c>
      <c r="E83" s="39" t="s">
        <v>91</v>
      </c>
      <c r="F83" s="39" t="s">
        <v>16</v>
      </c>
      <c r="G83" s="61">
        <f>G84</f>
        <v>53.017779999999995</v>
      </c>
      <c r="I83" s="30"/>
    </row>
    <row r="84" spans="1:9" ht="47.25" customHeight="1">
      <c r="A84" s="83">
        <v>439</v>
      </c>
      <c r="B84" s="16" t="s">
        <v>81</v>
      </c>
      <c r="C84" s="9" t="s">
        <v>33</v>
      </c>
      <c r="D84" s="9" t="s">
        <v>86</v>
      </c>
      <c r="E84" s="9" t="s">
        <v>91</v>
      </c>
      <c r="F84" s="9" t="s">
        <v>82</v>
      </c>
      <c r="G84" s="62">
        <f>46+4.92996+1.05882+0.8+0.229</f>
        <v>53.017779999999995</v>
      </c>
      <c r="I84" s="47"/>
    </row>
    <row r="85" spans="1:9" ht="93.75" customHeight="1">
      <c r="A85" s="82">
        <v>439</v>
      </c>
      <c r="B85" s="48" t="s">
        <v>92</v>
      </c>
      <c r="C85" s="39" t="s">
        <v>33</v>
      </c>
      <c r="D85" s="39" t="s">
        <v>86</v>
      </c>
      <c r="E85" s="39" t="s">
        <v>93</v>
      </c>
      <c r="F85" s="39" t="s">
        <v>16</v>
      </c>
      <c r="G85" s="61">
        <f>G86</f>
        <v>46.5</v>
      </c>
      <c r="I85" s="47"/>
    </row>
    <row r="86" spans="1:9" ht="51.75" customHeight="1">
      <c r="A86" s="81">
        <v>439</v>
      </c>
      <c r="B86" s="31" t="s">
        <v>94</v>
      </c>
      <c r="C86" s="32" t="s">
        <v>33</v>
      </c>
      <c r="D86" s="32" t="s">
        <v>86</v>
      </c>
      <c r="E86" s="32" t="s">
        <v>95</v>
      </c>
      <c r="F86" s="32" t="s">
        <v>16</v>
      </c>
      <c r="G86" s="66">
        <f>G87</f>
        <v>46.5</v>
      </c>
    </row>
    <row r="87" spans="1:9" ht="47.25" customHeight="1">
      <c r="A87" s="86">
        <v>439</v>
      </c>
      <c r="B87" s="42" t="s">
        <v>96</v>
      </c>
      <c r="C87" s="43" t="s">
        <v>33</v>
      </c>
      <c r="D87" s="43" t="s">
        <v>86</v>
      </c>
      <c r="E87" s="43" t="s">
        <v>95</v>
      </c>
      <c r="F87" s="43" t="s">
        <v>97</v>
      </c>
      <c r="G87" s="67">
        <f>82-35.5</f>
        <v>46.5</v>
      </c>
    </row>
    <row r="88" spans="1:9" ht="39.950000000000003" customHeight="1">
      <c r="A88" s="80">
        <v>439</v>
      </c>
      <c r="B88" s="20" t="s">
        <v>98</v>
      </c>
      <c r="C88" s="10" t="s">
        <v>33</v>
      </c>
      <c r="D88" s="10" t="s">
        <v>71</v>
      </c>
      <c r="E88" s="10" t="s">
        <v>19</v>
      </c>
      <c r="F88" s="10" t="s">
        <v>16</v>
      </c>
      <c r="G88" s="59">
        <f>G89</f>
        <v>646.78570999999999</v>
      </c>
    </row>
    <row r="89" spans="1:9" ht="85.5" customHeight="1">
      <c r="A89" s="81">
        <v>439</v>
      </c>
      <c r="B89" s="33" t="s">
        <v>99</v>
      </c>
      <c r="C89" s="28" t="s">
        <v>33</v>
      </c>
      <c r="D89" s="28" t="s">
        <v>71</v>
      </c>
      <c r="E89" s="28" t="s">
        <v>100</v>
      </c>
      <c r="F89" s="28" t="s">
        <v>16</v>
      </c>
      <c r="G89" s="63">
        <f>G90</f>
        <v>646.78570999999999</v>
      </c>
    </row>
    <row r="90" spans="1:9" ht="53.1" customHeight="1">
      <c r="A90" s="87">
        <v>439</v>
      </c>
      <c r="B90" s="49" t="s">
        <v>34</v>
      </c>
      <c r="C90" s="34" t="s">
        <v>33</v>
      </c>
      <c r="D90" s="34" t="s">
        <v>71</v>
      </c>
      <c r="E90" s="34" t="s">
        <v>101</v>
      </c>
      <c r="F90" s="34" t="s">
        <v>35</v>
      </c>
      <c r="G90" s="68">
        <f>508+65.98+72.80571</f>
        <v>646.78570999999999</v>
      </c>
    </row>
    <row r="91" spans="1:9" ht="32.25" customHeight="1">
      <c r="A91" s="80">
        <v>439</v>
      </c>
      <c r="B91" s="13" t="s">
        <v>102</v>
      </c>
      <c r="C91" s="7" t="s">
        <v>86</v>
      </c>
      <c r="D91" s="7" t="s">
        <v>14</v>
      </c>
      <c r="E91" s="7" t="s">
        <v>19</v>
      </c>
      <c r="F91" s="7" t="s">
        <v>16</v>
      </c>
      <c r="G91" s="58">
        <f>G93+G98+G102</f>
        <v>4845.8702899999998</v>
      </c>
    </row>
    <row r="92" spans="1:9" ht="108" customHeight="1">
      <c r="A92" s="82">
        <v>439</v>
      </c>
      <c r="B92" s="38" t="s">
        <v>22</v>
      </c>
      <c r="C92" s="39" t="s">
        <v>86</v>
      </c>
      <c r="D92" s="39" t="s">
        <v>14</v>
      </c>
      <c r="E92" s="39" t="s">
        <v>23</v>
      </c>
      <c r="F92" s="39" t="s">
        <v>16</v>
      </c>
      <c r="G92" s="61">
        <f>G96+G98</f>
        <v>1600.43</v>
      </c>
      <c r="I92" s="55"/>
    </row>
    <row r="93" spans="1:9" ht="48.95" customHeight="1">
      <c r="A93" s="82">
        <v>439</v>
      </c>
      <c r="B93" s="38" t="s">
        <v>103</v>
      </c>
      <c r="C93" s="39" t="s">
        <v>86</v>
      </c>
      <c r="D93" s="39" t="s">
        <v>18</v>
      </c>
      <c r="E93" s="39" t="s">
        <v>23</v>
      </c>
      <c r="F93" s="39" t="s">
        <v>16</v>
      </c>
      <c r="G93" s="61">
        <f>G94</f>
        <v>118.46000000000001</v>
      </c>
    </row>
    <row r="94" spans="1:9" ht="102.6" customHeight="1">
      <c r="A94" s="81">
        <v>439</v>
      </c>
      <c r="B94" s="23" t="s">
        <v>104</v>
      </c>
      <c r="C94" s="24" t="s">
        <v>86</v>
      </c>
      <c r="D94" s="24" t="s">
        <v>18</v>
      </c>
      <c r="E94" s="24" t="s">
        <v>105</v>
      </c>
      <c r="F94" s="24" t="s">
        <v>16</v>
      </c>
      <c r="G94" s="60">
        <f>G95</f>
        <v>118.46000000000001</v>
      </c>
      <c r="I94" s="30"/>
    </row>
    <row r="95" spans="1:9" ht="46.5" customHeight="1">
      <c r="A95" s="82">
        <v>439</v>
      </c>
      <c r="B95" s="38" t="s">
        <v>106</v>
      </c>
      <c r="C95" s="39" t="s">
        <v>86</v>
      </c>
      <c r="D95" s="39" t="s">
        <v>18</v>
      </c>
      <c r="E95" s="39" t="s">
        <v>107</v>
      </c>
      <c r="F95" s="39" t="s">
        <v>16</v>
      </c>
      <c r="G95" s="61">
        <f>G96</f>
        <v>118.46000000000001</v>
      </c>
      <c r="I95" s="30"/>
    </row>
    <row r="96" spans="1:9" ht="55.5" customHeight="1">
      <c r="A96" s="86">
        <v>439</v>
      </c>
      <c r="B96" s="45" t="s">
        <v>108</v>
      </c>
      <c r="C96" s="46" t="s">
        <v>86</v>
      </c>
      <c r="D96" s="46" t="s">
        <v>18</v>
      </c>
      <c r="E96" s="46" t="s">
        <v>107</v>
      </c>
      <c r="F96" s="46" t="s">
        <v>109</v>
      </c>
      <c r="G96" s="69">
        <f>120.7-2.24</f>
        <v>118.46000000000001</v>
      </c>
    </row>
    <row r="97" spans="1:9" ht="39.6" customHeight="1">
      <c r="A97" s="82">
        <v>439</v>
      </c>
      <c r="B97" s="38" t="s">
        <v>110</v>
      </c>
      <c r="C97" s="39" t="s">
        <v>86</v>
      </c>
      <c r="D97" s="39" t="s">
        <v>21</v>
      </c>
      <c r="E97" s="39" t="s">
        <v>111</v>
      </c>
      <c r="F97" s="39" t="s">
        <v>16</v>
      </c>
      <c r="G97" s="61">
        <f>G98</f>
        <v>1481.97</v>
      </c>
    </row>
    <row r="98" spans="1:9" ht="98.1" customHeight="1">
      <c r="A98" s="81">
        <v>439</v>
      </c>
      <c r="B98" s="23" t="s">
        <v>112</v>
      </c>
      <c r="C98" s="24" t="s">
        <v>86</v>
      </c>
      <c r="D98" s="24" t="s">
        <v>21</v>
      </c>
      <c r="E98" s="24" t="s">
        <v>111</v>
      </c>
      <c r="F98" s="24" t="s">
        <v>16</v>
      </c>
      <c r="G98" s="60">
        <f>G100</f>
        <v>1481.97</v>
      </c>
    </row>
    <row r="99" spans="1:9" ht="56.25" hidden="1" customHeight="1">
      <c r="A99" s="86">
        <v>439</v>
      </c>
      <c r="B99" s="42" t="s">
        <v>113</v>
      </c>
      <c r="C99" s="43" t="s">
        <v>86</v>
      </c>
      <c r="D99" s="43" t="s">
        <v>66</v>
      </c>
      <c r="E99" s="43" t="s">
        <v>114</v>
      </c>
      <c r="F99" s="43" t="s">
        <v>35</v>
      </c>
      <c r="G99" s="69"/>
    </row>
    <row r="100" spans="1:9" ht="56.25" customHeight="1">
      <c r="A100" s="82">
        <v>439</v>
      </c>
      <c r="B100" s="38" t="s">
        <v>106</v>
      </c>
      <c r="C100" s="39" t="s">
        <v>86</v>
      </c>
      <c r="D100" s="39" t="s">
        <v>21</v>
      </c>
      <c r="E100" s="39" t="s">
        <v>114</v>
      </c>
      <c r="F100" s="39" t="s">
        <v>16</v>
      </c>
      <c r="G100" s="61">
        <f>G101</f>
        <v>1481.97</v>
      </c>
    </row>
    <row r="101" spans="1:9" ht="56.25" customHeight="1">
      <c r="A101" s="86">
        <v>439</v>
      </c>
      <c r="B101" s="45" t="s">
        <v>115</v>
      </c>
      <c r="C101" s="46" t="s">
        <v>86</v>
      </c>
      <c r="D101" s="46" t="s">
        <v>21</v>
      </c>
      <c r="E101" s="46" t="s">
        <v>114</v>
      </c>
      <c r="F101" s="46" t="s">
        <v>35</v>
      </c>
      <c r="G101" s="69">
        <f>503+495+460+35-9-2.03</f>
        <v>1481.97</v>
      </c>
    </row>
    <row r="102" spans="1:9" ht="32.25" customHeight="1">
      <c r="A102" s="80">
        <v>439</v>
      </c>
      <c r="B102" s="13" t="s">
        <v>116</v>
      </c>
      <c r="C102" s="7" t="s">
        <v>86</v>
      </c>
      <c r="D102" s="7" t="s">
        <v>66</v>
      </c>
      <c r="E102" s="7" t="s">
        <v>19</v>
      </c>
      <c r="F102" s="7" t="s">
        <v>16</v>
      </c>
      <c r="G102" s="58">
        <f>G103</f>
        <v>3245.44029</v>
      </c>
    </row>
    <row r="103" spans="1:9" ht="91.5" customHeight="1">
      <c r="A103" s="81">
        <v>439</v>
      </c>
      <c r="B103" s="23" t="s">
        <v>117</v>
      </c>
      <c r="C103" s="24" t="s">
        <v>86</v>
      </c>
      <c r="D103" s="24" t="s">
        <v>66</v>
      </c>
      <c r="E103" s="24" t="s">
        <v>118</v>
      </c>
      <c r="F103" s="24" t="s">
        <v>16</v>
      </c>
      <c r="G103" s="60">
        <f>G105+G107+G111+G113+G109</f>
        <v>3245.44029</v>
      </c>
    </row>
    <row r="104" spans="1:9" ht="43.5" customHeight="1">
      <c r="A104" s="80">
        <v>439</v>
      </c>
      <c r="B104" s="13" t="s">
        <v>106</v>
      </c>
      <c r="C104" s="7" t="s">
        <v>86</v>
      </c>
      <c r="D104" s="7" t="s">
        <v>66</v>
      </c>
      <c r="E104" s="39" t="s">
        <v>119</v>
      </c>
      <c r="F104" s="7" t="s">
        <v>16</v>
      </c>
      <c r="G104" s="58">
        <v>362</v>
      </c>
    </row>
    <row r="105" spans="1:9" ht="63" customHeight="1">
      <c r="A105" s="86">
        <v>439</v>
      </c>
      <c r="B105" s="42" t="s">
        <v>34</v>
      </c>
      <c r="C105" s="43" t="s">
        <v>86</v>
      </c>
      <c r="D105" s="43" t="s">
        <v>66</v>
      </c>
      <c r="E105" s="43" t="s">
        <v>119</v>
      </c>
      <c r="F105" s="43" t="s">
        <v>35</v>
      </c>
      <c r="G105" s="67">
        <v>362</v>
      </c>
      <c r="I105" s="30"/>
    </row>
    <row r="106" spans="1:9" ht="63" customHeight="1">
      <c r="A106" s="82">
        <v>439</v>
      </c>
      <c r="B106" s="48" t="s">
        <v>120</v>
      </c>
      <c r="C106" s="39" t="s">
        <v>86</v>
      </c>
      <c r="D106" s="39" t="s">
        <v>66</v>
      </c>
      <c r="E106" s="39" t="s">
        <v>121</v>
      </c>
      <c r="F106" s="39" t="s">
        <v>16</v>
      </c>
      <c r="G106" s="61">
        <f>G107</f>
        <v>693.1</v>
      </c>
      <c r="I106" s="30"/>
    </row>
    <row r="107" spans="1:9" ht="56.1" customHeight="1">
      <c r="A107" s="86">
        <v>439</v>
      </c>
      <c r="B107" s="42" t="s">
        <v>34</v>
      </c>
      <c r="C107" s="43" t="s">
        <v>86</v>
      </c>
      <c r="D107" s="43" t="s">
        <v>66</v>
      </c>
      <c r="E107" s="43" t="s">
        <v>121</v>
      </c>
      <c r="F107" s="43" t="s">
        <v>35</v>
      </c>
      <c r="G107" s="69">
        <f>800-106.9</f>
        <v>693.1</v>
      </c>
      <c r="I107" s="30"/>
    </row>
    <row r="108" spans="1:9" ht="56.1" customHeight="1">
      <c r="A108" s="82">
        <v>439</v>
      </c>
      <c r="B108" s="48" t="s">
        <v>122</v>
      </c>
      <c r="C108" s="39" t="s">
        <v>86</v>
      </c>
      <c r="D108" s="39" t="s">
        <v>66</v>
      </c>
      <c r="E108" s="39" t="s">
        <v>123</v>
      </c>
      <c r="F108" s="39" t="s">
        <v>16</v>
      </c>
      <c r="G108" s="61">
        <v>1503</v>
      </c>
      <c r="I108" s="30"/>
    </row>
    <row r="109" spans="1:9" ht="56.1" customHeight="1">
      <c r="A109" s="86">
        <v>439</v>
      </c>
      <c r="B109" s="42" t="s">
        <v>34</v>
      </c>
      <c r="C109" s="43" t="s">
        <v>86</v>
      </c>
      <c r="D109" s="43" t="s">
        <v>66</v>
      </c>
      <c r="E109" s="43" t="s">
        <v>123</v>
      </c>
      <c r="F109" s="43" t="s">
        <v>35</v>
      </c>
      <c r="G109" s="67">
        <v>1503</v>
      </c>
      <c r="I109" s="30"/>
    </row>
    <row r="110" spans="1:9" ht="57.95" customHeight="1">
      <c r="A110" s="80">
        <v>439</v>
      </c>
      <c r="B110" s="13" t="s">
        <v>106</v>
      </c>
      <c r="C110" s="7" t="s">
        <v>86</v>
      </c>
      <c r="D110" s="7" t="s">
        <v>66</v>
      </c>
      <c r="E110" s="39" t="s">
        <v>119</v>
      </c>
      <c r="F110" s="7" t="s">
        <v>16</v>
      </c>
      <c r="G110" s="58">
        <f>G111</f>
        <v>537.3402900000001</v>
      </c>
    </row>
    <row r="111" spans="1:9" ht="45" customHeight="1">
      <c r="A111" s="86">
        <v>439</v>
      </c>
      <c r="B111" s="42" t="s">
        <v>34</v>
      </c>
      <c r="C111" s="43" t="s">
        <v>86</v>
      </c>
      <c r="D111" s="43" t="s">
        <v>66</v>
      </c>
      <c r="E111" s="43" t="s">
        <v>119</v>
      </c>
      <c r="F111" s="43" t="s">
        <v>35</v>
      </c>
      <c r="G111" s="67">
        <f>1189-500-58.80215-91.19785-0.25871-1.401</f>
        <v>537.3402900000001</v>
      </c>
    </row>
    <row r="112" spans="1:9" ht="62.1" customHeight="1">
      <c r="A112" s="82">
        <v>439</v>
      </c>
      <c r="B112" s="48" t="s">
        <v>124</v>
      </c>
      <c r="C112" s="39" t="s">
        <v>86</v>
      </c>
      <c r="D112" s="39" t="s">
        <v>66</v>
      </c>
      <c r="E112" s="39" t="s">
        <v>125</v>
      </c>
      <c r="F112" s="39" t="s">
        <v>16</v>
      </c>
      <c r="G112" s="61">
        <v>150</v>
      </c>
      <c r="I112" s="47"/>
    </row>
    <row r="113" spans="1:9" ht="45" customHeight="1">
      <c r="A113" s="86">
        <v>439</v>
      </c>
      <c r="B113" s="42" t="s">
        <v>34</v>
      </c>
      <c r="C113" s="43" t="s">
        <v>86</v>
      </c>
      <c r="D113" s="43" t="s">
        <v>66</v>
      </c>
      <c r="E113" s="43" t="s">
        <v>125</v>
      </c>
      <c r="F113" s="43" t="s">
        <v>35</v>
      </c>
      <c r="G113" s="67">
        <v>150</v>
      </c>
    </row>
    <row r="114" spans="1:9" ht="27" customHeight="1">
      <c r="A114" s="80">
        <v>439</v>
      </c>
      <c r="B114" s="13" t="s">
        <v>126</v>
      </c>
      <c r="C114" s="7" t="s">
        <v>49</v>
      </c>
      <c r="D114" s="7" t="s">
        <v>14</v>
      </c>
      <c r="E114" s="7" t="s">
        <v>19</v>
      </c>
      <c r="F114" s="7" t="s">
        <v>16</v>
      </c>
      <c r="G114" s="58">
        <f>G115</f>
        <v>138.69999999999999</v>
      </c>
    </row>
    <row r="115" spans="1:9" ht="33.950000000000003" customHeight="1">
      <c r="A115" s="80">
        <v>439</v>
      </c>
      <c r="B115" s="13" t="s">
        <v>127</v>
      </c>
      <c r="C115" s="7" t="s">
        <v>49</v>
      </c>
      <c r="D115" s="7" t="s">
        <v>49</v>
      </c>
      <c r="E115" s="7" t="s">
        <v>19</v>
      </c>
      <c r="F115" s="7" t="s">
        <v>16</v>
      </c>
      <c r="G115" s="58">
        <f>G116+G119</f>
        <v>138.69999999999999</v>
      </c>
      <c r="I115" s="55"/>
    </row>
    <row r="116" spans="1:9" ht="78.75" customHeight="1">
      <c r="A116" s="88">
        <v>439</v>
      </c>
      <c r="B116" s="50" t="s">
        <v>128</v>
      </c>
      <c r="C116" s="51" t="s">
        <v>49</v>
      </c>
      <c r="D116" s="51" t="s">
        <v>49</v>
      </c>
      <c r="E116" s="51" t="s">
        <v>129</v>
      </c>
      <c r="F116" s="51" t="s">
        <v>16</v>
      </c>
      <c r="G116" s="70">
        <v>99.7</v>
      </c>
      <c r="I116" s="30"/>
    </row>
    <row r="117" spans="1:9" ht="71.25" customHeight="1">
      <c r="A117" s="82">
        <v>439</v>
      </c>
      <c r="B117" s="53" t="s">
        <v>79</v>
      </c>
      <c r="C117" s="54" t="s">
        <v>49</v>
      </c>
      <c r="D117" s="54" t="s">
        <v>49</v>
      </c>
      <c r="E117" s="54" t="s">
        <v>130</v>
      </c>
      <c r="F117" s="54" t="s">
        <v>16</v>
      </c>
      <c r="G117" s="71">
        <v>99.7</v>
      </c>
      <c r="I117" s="30"/>
    </row>
    <row r="118" spans="1:9" ht="46.5" customHeight="1">
      <c r="A118" s="89">
        <v>439</v>
      </c>
      <c r="B118" s="44" t="s">
        <v>81</v>
      </c>
      <c r="C118" s="52" t="s">
        <v>49</v>
      </c>
      <c r="D118" s="52" t="s">
        <v>49</v>
      </c>
      <c r="E118" s="52" t="s">
        <v>131</v>
      </c>
      <c r="F118" s="52" t="s">
        <v>82</v>
      </c>
      <c r="G118" s="72">
        <f>99.7+0.6</f>
        <v>100.3</v>
      </c>
    </row>
    <row r="119" spans="1:9" s="4" customFormat="1" ht="45.75" customHeight="1">
      <c r="A119" s="81">
        <v>439</v>
      </c>
      <c r="B119" s="23" t="s">
        <v>40</v>
      </c>
      <c r="C119" s="28" t="s">
        <v>49</v>
      </c>
      <c r="D119" s="28" t="s">
        <v>49</v>
      </c>
      <c r="E119" s="28" t="s">
        <v>41</v>
      </c>
      <c r="F119" s="28" t="s">
        <v>16</v>
      </c>
      <c r="G119" s="63">
        <f>G122+G123</f>
        <v>39</v>
      </c>
    </row>
    <row r="120" spans="1:9" s="4" customFormat="1" ht="54.75" customHeight="1">
      <c r="A120" s="80">
        <v>439</v>
      </c>
      <c r="B120" s="13" t="s">
        <v>42</v>
      </c>
      <c r="C120" s="10" t="s">
        <v>49</v>
      </c>
      <c r="D120" s="10" t="s">
        <v>49</v>
      </c>
      <c r="E120" s="39" t="s">
        <v>43</v>
      </c>
      <c r="F120" s="10" t="s">
        <v>16</v>
      </c>
      <c r="G120" s="59">
        <f>G121</f>
        <v>35.75</v>
      </c>
    </row>
    <row r="121" spans="1:9" s="4" customFormat="1" ht="96.75" customHeight="1">
      <c r="A121" s="85">
        <v>439</v>
      </c>
      <c r="B121" s="40" t="s">
        <v>44</v>
      </c>
      <c r="C121" s="41" t="s">
        <v>49</v>
      </c>
      <c r="D121" s="41" t="s">
        <v>49</v>
      </c>
      <c r="E121" s="41" t="s">
        <v>45</v>
      </c>
      <c r="F121" s="41" t="s">
        <v>16</v>
      </c>
      <c r="G121" s="65">
        <f>G122</f>
        <v>35.75</v>
      </c>
    </row>
    <row r="122" spans="1:9" s="4" customFormat="1" ht="37.5" customHeight="1">
      <c r="A122" s="83">
        <v>439</v>
      </c>
      <c r="B122" s="18" t="s">
        <v>46</v>
      </c>
      <c r="C122" s="9" t="s">
        <v>49</v>
      </c>
      <c r="D122" s="9" t="s">
        <v>49</v>
      </c>
      <c r="E122" s="9" t="s">
        <v>45</v>
      </c>
      <c r="F122" s="9" t="s">
        <v>47</v>
      </c>
      <c r="G122" s="62">
        <f>39-3.25</f>
        <v>35.75</v>
      </c>
    </row>
    <row r="123" spans="1:9" s="4" customFormat="1" ht="37.5" customHeight="1">
      <c r="A123" s="83">
        <v>439</v>
      </c>
      <c r="B123" s="18" t="s">
        <v>72</v>
      </c>
      <c r="C123" s="9" t="s">
        <v>49</v>
      </c>
      <c r="D123" s="9" t="s">
        <v>49</v>
      </c>
      <c r="E123" s="9" t="s">
        <v>73</v>
      </c>
      <c r="F123" s="9" t="s">
        <v>47</v>
      </c>
      <c r="G123" s="62">
        <v>3.25</v>
      </c>
    </row>
    <row r="124" spans="1:9" s="4" customFormat="1" ht="33.75" customHeight="1">
      <c r="A124" s="80">
        <v>439</v>
      </c>
      <c r="B124" s="19" t="s">
        <v>132</v>
      </c>
      <c r="C124" s="10" t="s">
        <v>133</v>
      </c>
      <c r="D124" s="10" t="s">
        <v>14</v>
      </c>
      <c r="E124" s="10" t="s">
        <v>19</v>
      </c>
      <c r="F124" s="10" t="s">
        <v>16</v>
      </c>
      <c r="G124" s="59">
        <f>G125+G131</f>
        <v>1476</v>
      </c>
    </row>
    <row r="125" spans="1:9" s="4" customFormat="1" ht="27" customHeight="1">
      <c r="A125" s="80">
        <v>439</v>
      </c>
      <c r="B125" s="19" t="s">
        <v>134</v>
      </c>
      <c r="C125" s="10" t="s">
        <v>133</v>
      </c>
      <c r="D125" s="10" t="s">
        <v>18</v>
      </c>
      <c r="E125" s="10" t="s">
        <v>19</v>
      </c>
      <c r="F125" s="10" t="s">
        <v>16</v>
      </c>
      <c r="G125" s="59">
        <f>G126</f>
        <v>1197</v>
      </c>
    </row>
    <row r="126" spans="1:9" s="4" customFormat="1" ht="45" customHeight="1">
      <c r="A126" s="81">
        <v>439</v>
      </c>
      <c r="B126" s="23" t="s">
        <v>40</v>
      </c>
      <c r="C126" s="28" t="s">
        <v>133</v>
      </c>
      <c r="D126" s="28" t="s">
        <v>18</v>
      </c>
      <c r="E126" s="28" t="s">
        <v>41</v>
      </c>
      <c r="F126" s="28" t="s">
        <v>16</v>
      </c>
      <c r="G126" s="63">
        <f>G129+G130</f>
        <v>1197</v>
      </c>
    </row>
    <row r="127" spans="1:9" s="4" customFormat="1" ht="50.25" customHeight="1">
      <c r="A127" s="80">
        <v>439</v>
      </c>
      <c r="B127" s="13" t="s">
        <v>42</v>
      </c>
      <c r="C127" s="10" t="s">
        <v>133</v>
      </c>
      <c r="D127" s="10" t="s">
        <v>18</v>
      </c>
      <c r="E127" s="39" t="s">
        <v>43</v>
      </c>
      <c r="F127" s="10" t="s">
        <v>16</v>
      </c>
      <c r="G127" s="59">
        <f>G128</f>
        <v>1097.962</v>
      </c>
    </row>
    <row r="128" spans="1:9" s="4" customFormat="1" ht="96.75" customHeight="1">
      <c r="A128" s="85">
        <v>439</v>
      </c>
      <c r="B128" s="40" t="s">
        <v>44</v>
      </c>
      <c r="C128" s="41" t="s">
        <v>133</v>
      </c>
      <c r="D128" s="41" t="s">
        <v>18</v>
      </c>
      <c r="E128" s="41" t="s">
        <v>45</v>
      </c>
      <c r="F128" s="41" t="s">
        <v>16</v>
      </c>
      <c r="G128" s="65">
        <f>G129</f>
        <v>1097.962</v>
      </c>
    </row>
    <row r="129" spans="1:9" s="4" customFormat="1" ht="29.25" customHeight="1">
      <c r="A129" s="83">
        <v>439</v>
      </c>
      <c r="B129" s="18" t="s">
        <v>46</v>
      </c>
      <c r="C129" s="9" t="s">
        <v>133</v>
      </c>
      <c r="D129" s="9" t="s">
        <v>18</v>
      </c>
      <c r="E129" s="9" t="s">
        <v>45</v>
      </c>
      <c r="F129" s="9" t="s">
        <v>47</v>
      </c>
      <c r="G129" s="62">
        <f>1197-99.038</f>
        <v>1097.962</v>
      </c>
    </row>
    <row r="130" spans="1:9" s="4" customFormat="1" ht="29.25" customHeight="1">
      <c r="A130" s="83">
        <v>439</v>
      </c>
      <c r="B130" s="18" t="s">
        <v>72</v>
      </c>
      <c r="C130" s="9" t="s">
        <v>133</v>
      </c>
      <c r="D130" s="9" t="s">
        <v>18</v>
      </c>
      <c r="E130" s="9" t="s">
        <v>73</v>
      </c>
      <c r="F130" s="9" t="s">
        <v>47</v>
      </c>
      <c r="G130" s="62">
        <v>99.037999999999997</v>
      </c>
    </row>
    <row r="131" spans="1:9" s="4" customFormat="1" ht="30.75" customHeight="1">
      <c r="A131" s="80">
        <v>439</v>
      </c>
      <c r="B131" s="19" t="s">
        <v>135</v>
      </c>
      <c r="C131" s="10" t="s">
        <v>133</v>
      </c>
      <c r="D131" s="10" t="s">
        <v>33</v>
      </c>
      <c r="E131" s="10" t="s">
        <v>19</v>
      </c>
      <c r="F131" s="10" t="s">
        <v>16</v>
      </c>
      <c r="G131" s="59">
        <v>279</v>
      </c>
    </row>
    <row r="132" spans="1:9" s="4" customFormat="1" ht="36.75" customHeight="1">
      <c r="A132" s="81">
        <v>439</v>
      </c>
      <c r="B132" s="23" t="s">
        <v>40</v>
      </c>
      <c r="C132" s="28" t="s">
        <v>133</v>
      </c>
      <c r="D132" s="28" t="s">
        <v>33</v>
      </c>
      <c r="E132" s="28" t="s">
        <v>41</v>
      </c>
      <c r="F132" s="28" t="s">
        <v>16</v>
      </c>
      <c r="G132" s="63">
        <f>G135+G136</f>
        <v>279</v>
      </c>
    </row>
    <row r="133" spans="1:9" s="4" customFormat="1" ht="46.5" customHeight="1">
      <c r="A133" s="80">
        <v>439</v>
      </c>
      <c r="B133" s="13" t="s">
        <v>42</v>
      </c>
      <c r="C133" s="10" t="s">
        <v>133</v>
      </c>
      <c r="D133" s="10" t="s">
        <v>33</v>
      </c>
      <c r="E133" s="39" t="s">
        <v>43</v>
      </c>
      <c r="F133" s="10" t="s">
        <v>16</v>
      </c>
      <c r="G133" s="59">
        <f>G134</f>
        <v>256.04899999999998</v>
      </c>
    </row>
    <row r="134" spans="1:9" s="4" customFormat="1" ht="93" customHeight="1">
      <c r="A134" s="85">
        <v>439</v>
      </c>
      <c r="B134" s="40" t="s">
        <v>44</v>
      </c>
      <c r="C134" s="41" t="s">
        <v>133</v>
      </c>
      <c r="D134" s="41" t="s">
        <v>33</v>
      </c>
      <c r="E134" s="41" t="s">
        <v>45</v>
      </c>
      <c r="F134" s="41" t="s">
        <v>16</v>
      </c>
      <c r="G134" s="65">
        <f>G135</f>
        <v>256.04899999999998</v>
      </c>
    </row>
    <row r="135" spans="1:9" s="4" customFormat="1" ht="27" customHeight="1">
      <c r="A135" s="83">
        <v>439</v>
      </c>
      <c r="B135" s="18" t="s">
        <v>46</v>
      </c>
      <c r="C135" s="9" t="s">
        <v>133</v>
      </c>
      <c r="D135" s="9" t="s">
        <v>33</v>
      </c>
      <c r="E135" s="9" t="s">
        <v>45</v>
      </c>
      <c r="F135" s="9" t="s">
        <v>47</v>
      </c>
      <c r="G135" s="62">
        <f>279-22.951</f>
        <v>256.04899999999998</v>
      </c>
    </row>
    <row r="136" spans="1:9" s="4" customFormat="1" ht="27" customHeight="1">
      <c r="A136" s="83">
        <v>439</v>
      </c>
      <c r="B136" s="18" t="s">
        <v>72</v>
      </c>
      <c r="C136" s="9" t="s">
        <v>133</v>
      </c>
      <c r="D136" s="9" t="s">
        <v>33</v>
      </c>
      <c r="E136" s="9" t="s">
        <v>73</v>
      </c>
      <c r="F136" s="9" t="s">
        <v>47</v>
      </c>
      <c r="G136" s="62">
        <v>22.951000000000001</v>
      </c>
    </row>
    <row r="137" spans="1:9" ht="27" customHeight="1">
      <c r="A137" s="80">
        <v>439</v>
      </c>
      <c r="B137" s="21" t="s">
        <v>136</v>
      </c>
      <c r="C137" s="6">
        <v>10</v>
      </c>
      <c r="D137" s="7" t="s">
        <v>14</v>
      </c>
      <c r="E137" s="7" t="s">
        <v>19</v>
      </c>
      <c r="F137" s="7" t="s">
        <v>16</v>
      </c>
      <c r="G137" s="58">
        <f>G138</f>
        <v>21</v>
      </c>
      <c r="H137" s="11"/>
    </row>
    <row r="138" spans="1:9" ht="24" customHeight="1">
      <c r="A138" s="80">
        <v>439</v>
      </c>
      <c r="B138" s="21" t="s">
        <v>137</v>
      </c>
      <c r="C138" s="6">
        <v>10</v>
      </c>
      <c r="D138" s="7" t="s">
        <v>138</v>
      </c>
      <c r="E138" s="7" t="s">
        <v>19</v>
      </c>
      <c r="F138" s="7" t="s">
        <v>16</v>
      </c>
      <c r="G138" s="58">
        <f>G139</f>
        <v>21</v>
      </c>
      <c r="H138" s="11"/>
    </row>
    <row r="139" spans="1:9" ht="136.5" customHeight="1">
      <c r="A139" s="81">
        <v>439</v>
      </c>
      <c r="B139" s="23" t="s">
        <v>139</v>
      </c>
      <c r="C139" s="35">
        <v>10</v>
      </c>
      <c r="D139" s="24" t="s">
        <v>138</v>
      </c>
      <c r="E139" s="24" t="s">
        <v>140</v>
      </c>
      <c r="F139" s="24" t="s">
        <v>16</v>
      </c>
      <c r="G139" s="60">
        <f>G140</f>
        <v>21</v>
      </c>
      <c r="H139" s="12"/>
      <c r="I139" s="36"/>
    </row>
    <row r="140" spans="1:9" ht="27.75" customHeight="1">
      <c r="A140" s="80">
        <v>439</v>
      </c>
      <c r="B140" s="13" t="s">
        <v>141</v>
      </c>
      <c r="C140" s="7" t="s">
        <v>75</v>
      </c>
      <c r="D140" s="7" t="s">
        <v>138</v>
      </c>
      <c r="E140" s="7" t="s">
        <v>142</v>
      </c>
      <c r="F140" s="7" t="s">
        <v>16</v>
      </c>
      <c r="G140" s="58">
        <f>G141</f>
        <v>21</v>
      </c>
    </row>
    <row r="141" spans="1:9" ht="47.45" customHeight="1">
      <c r="A141" s="80">
        <v>439</v>
      </c>
      <c r="B141" s="13" t="s">
        <v>79</v>
      </c>
      <c r="C141" s="7" t="s">
        <v>75</v>
      </c>
      <c r="D141" s="7" t="s">
        <v>138</v>
      </c>
      <c r="E141" s="7" t="s">
        <v>143</v>
      </c>
      <c r="F141" s="7" t="s">
        <v>16</v>
      </c>
      <c r="G141" s="58">
        <f>G143</f>
        <v>21</v>
      </c>
    </row>
    <row r="142" spans="1:9" ht="50.25" hidden="1" customHeight="1">
      <c r="A142" s="83">
        <v>439</v>
      </c>
      <c r="B142" s="14" t="s">
        <v>81</v>
      </c>
      <c r="C142" s="9" t="s">
        <v>75</v>
      </c>
      <c r="D142" s="9" t="s">
        <v>138</v>
      </c>
      <c r="E142" s="9" t="s">
        <v>143</v>
      </c>
      <c r="F142" s="9" t="s">
        <v>82</v>
      </c>
      <c r="G142" s="62"/>
    </row>
    <row r="143" spans="1:9" ht="52.5" customHeight="1">
      <c r="A143" s="83">
        <v>439</v>
      </c>
      <c r="B143" s="14" t="s">
        <v>34</v>
      </c>
      <c r="C143" s="9" t="s">
        <v>75</v>
      </c>
      <c r="D143" s="9" t="s">
        <v>138</v>
      </c>
      <c r="E143" s="9" t="s">
        <v>143</v>
      </c>
      <c r="F143" s="9" t="s">
        <v>35</v>
      </c>
      <c r="G143" s="62">
        <f>50-29</f>
        <v>21</v>
      </c>
    </row>
    <row r="144" spans="1:9" ht="28.5" customHeight="1">
      <c r="A144" s="80">
        <v>439</v>
      </c>
      <c r="B144" s="19" t="s">
        <v>144</v>
      </c>
      <c r="C144" s="10" t="s">
        <v>53</v>
      </c>
      <c r="D144" s="10" t="s">
        <v>14</v>
      </c>
      <c r="E144" s="10" t="s">
        <v>19</v>
      </c>
      <c r="F144" s="10" t="s">
        <v>16</v>
      </c>
      <c r="G144" s="59">
        <f>G145</f>
        <v>188.53856999999999</v>
      </c>
    </row>
    <row r="145" spans="1:11" ht="33.75" customHeight="1">
      <c r="A145" s="80">
        <v>439</v>
      </c>
      <c r="B145" s="19" t="s">
        <v>145</v>
      </c>
      <c r="C145" s="10" t="s">
        <v>53</v>
      </c>
      <c r="D145" s="10" t="s">
        <v>21</v>
      </c>
      <c r="E145" s="10" t="s">
        <v>19</v>
      </c>
      <c r="F145" s="10" t="s">
        <v>16</v>
      </c>
      <c r="G145" s="59">
        <f>G146+G150</f>
        <v>188.53856999999999</v>
      </c>
    </row>
    <row r="146" spans="1:11" ht="78.75" customHeight="1">
      <c r="A146" s="81">
        <v>439</v>
      </c>
      <c r="B146" s="27" t="s">
        <v>128</v>
      </c>
      <c r="C146" s="24" t="s">
        <v>53</v>
      </c>
      <c r="D146" s="24" t="s">
        <v>21</v>
      </c>
      <c r="E146" s="24" t="s">
        <v>129</v>
      </c>
      <c r="F146" s="24" t="s">
        <v>16</v>
      </c>
      <c r="G146" s="60">
        <f>G147</f>
        <v>122.53856999999999</v>
      </c>
      <c r="K146" s="1" t="s">
        <v>146</v>
      </c>
    </row>
    <row r="147" spans="1:11" ht="50.45" customHeight="1">
      <c r="A147" s="80">
        <v>439</v>
      </c>
      <c r="B147" s="13" t="s">
        <v>147</v>
      </c>
      <c r="C147" s="7" t="s">
        <v>53</v>
      </c>
      <c r="D147" s="7" t="s">
        <v>21</v>
      </c>
      <c r="E147" s="7" t="s">
        <v>129</v>
      </c>
      <c r="F147" s="7" t="s">
        <v>16</v>
      </c>
      <c r="G147" s="58">
        <f>G148</f>
        <v>122.53856999999999</v>
      </c>
    </row>
    <row r="148" spans="1:11" ht="50.45" customHeight="1">
      <c r="A148" s="80">
        <v>439</v>
      </c>
      <c r="B148" s="53" t="s">
        <v>79</v>
      </c>
      <c r="C148" s="54" t="s">
        <v>53</v>
      </c>
      <c r="D148" s="54" t="s">
        <v>21</v>
      </c>
      <c r="E148" s="54" t="s">
        <v>130</v>
      </c>
      <c r="F148" s="54" t="s">
        <v>16</v>
      </c>
      <c r="G148" s="58">
        <f>G149</f>
        <v>122.53856999999999</v>
      </c>
    </row>
    <row r="149" spans="1:11" ht="42.75" customHeight="1">
      <c r="A149" s="83">
        <v>439</v>
      </c>
      <c r="B149" s="16" t="s">
        <v>81</v>
      </c>
      <c r="C149" s="9" t="s">
        <v>53</v>
      </c>
      <c r="D149" s="9" t="s">
        <v>21</v>
      </c>
      <c r="E149" s="9" t="s">
        <v>131</v>
      </c>
      <c r="F149" s="9" t="s">
        <v>82</v>
      </c>
      <c r="G149" s="62">
        <f>99.7+2.98582+1.45575+14.097+4.3</f>
        <v>122.53856999999999</v>
      </c>
    </row>
    <row r="150" spans="1:11" ht="43.5" customHeight="1">
      <c r="A150" s="81">
        <v>439</v>
      </c>
      <c r="B150" s="23" t="s">
        <v>40</v>
      </c>
      <c r="C150" s="28" t="s">
        <v>53</v>
      </c>
      <c r="D150" s="28" t="s">
        <v>21</v>
      </c>
      <c r="E150" s="28" t="s">
        <v>41</v>
      </c>
      <c r="F150" s="28" t="s">
        <v>16</v>
      </c>
      <c r="G150" s="63">
        <v>66</v>
      </c>
    </row>
    <row r="151" spans="1:11" ht="48" customHeight="1">
      <c r="A151" s="80">
        <v>439</v>
      </c>
      <c r="B151" s="13" t="s">
        <v>42</v>
      </c>
      <c r="C151" s="10" t="s">
        <v>53</v>
      </c>
      <c r="D151" s="10" t="s">
        <v>21</v>
      </c>
      <c r="E151" s="39" t="s">
        <v>43</v>
      </c>
      <c r="F151" s="10" t="s">
        <v>16</v>
      </c>
      <c r="G151" s="59">
        <f>G152</f>
        <v>60.5</v>
      </c>
    </row>
    <row r="152" spans="1:11" ht="96.75" customHeight="1">
      <c r="A152" s="85">
        <v>439</v>
      </c>
      <c r="B152" s="40" t="s">
        <v>44</v>
      </c>
      <c r="C152" s="41" t="s">
        <v>53</v>
      </c>
      <c r="D152" s="41" t="s">
        <v>21</v>
      </c>
      <c r="E152" s="41" t="s">
        <v>45</v>
      </c>
      <c r="F152" s="41" t="s">
        <v>16</v>
      </c>
      <c r="G152" s="65">
        <f>G153</f>
        <v>60.5</v>
      </c>
    </row>
    <row r="153" spans="1:11" ht="39.75" customHeight="1">
      <c r="A153" s="83">
        <v>439</v>
      </c>
      <c r="B153" s="18" t="s">
        <v>46</v>
      </c>
      <c r="C153" s="9" t="s">
        <v>53</v>
      </c>
      <c r="D153" s="9" t="s">
        <v>21</v>
      </c>
      <c r="E153" s="9" t="s">
        <v>45</v>
      </c>
      <c r="F153" s="9" t="s">
        <v>47</v>
      </c>
      <c r="G153" s="62">
        <f>66-5.5</f>
        <v>60.5</v>
      </c>
    </row>
    <row r="154" spans="1:11" ht="39.75" customHeight="1">
      <c r="A154" s="83">
        <v>439</v>
      </c>
      <c r="B154" s="18" t="s">
        <v>72</v>
      </c>
      <c r="C154" s="9" t="s">
        <v>53</v>
      </c>
      <c r="D154" s="9" t="s">
        <v>21</v>
      </c>
      <c r="E154" s="9" t="s">
        <v>73</v>
      </c>
      <c r="F154" s="9" t="s">
        <v>47</v>
      </c>
      <c r="G154" s="62">
        <v>5.5</v>
      </c>
    </row>
    <row r="155" spans="1:11" ht="20.25">
      <c r="B155" s="26"/>
      <c r="C155" s="26"/>
      <c r="D155" s="26"/>
      <c r="E155" s="26"/>
    </row>
    <row r="156" spans="1:11" ht="16.5">
      <c r="B156" s="25"/>
      <c r="C156" s="25"/>
      <c r="D156" s="25"/>
      <c r="E156" s="25"/>
    </row>
    <row r="157" spans="1:11" ht="16.5">
      <c r="B157" s="25"/>
      <c r="C157" s="25"/>
      <c r="D157" s="25"/>
      <c r="E157" s="25"/>
    </row>
    <row r="158" spans="1:11" ht="16.5">
      <c r="B158" s="25"/>
      <c r="C158" s="25"/>
      <c r="D158" s="25"/>
      <c r="E158" s="25"/>
    </row>
    <row r="159" spans="1:11" ht="16.5">
      <c r="B159" s="25"/>
      <c r="C159" s="25"/>
      <c r="D159" s="25"/>
      <c r="E159" s="25"/>
    </row>
    <row r="160" spans="1:11" ht="16.5">
      <c r="B160" s="25"/>
      <c r="C160" s="25"/>
      <c r="D160" s="25"/>
      <c r="E160" s="25"/>
    </row>
    <row r="161" spans="2:5" ht="16.5">
      <c r="B161" s="25"/>
      <c r="C161" s="25"/>
      <c r="D161" s="25"/>
      <c r="E161" s="25"/>
    </row>
    <row r="162" spans="2:5" ht="16.5">
      <c r="B162" s="25"/>
      <c r="C162" s="25"/>
      <c r="D162" s="25"/>
      <c r="E162" s="25"/>
    </row>
    <row r="163" spans="2:5" ht="16.5">
      <c r="B163" s="25"/>
      <c r="C163" s="25"/>
      <c r="D163" s="25"/>
      <c r="E163" s="25"/>
    </row>
    <row r="164" spans="2:5" ht="16.5">
      <c r="B164" s="25"/>
      <c r="C164" s="25"/>
      <c r="D164" s="25"/>
      <c r="E164" s="25"/>
    </row>
    <row r="165" spans="2:5" ht="16.5">
      <c r="B165" s="25"/>
      <c r="C165" s="25"/>
      <c r="D165" s="25"/>
      <c r="E165" s="25"/>
    </row>
    <row r="166" spans="2:5" ht="16.5">
      <c r="B166" s="25"/>
      <c r="C166" s="25"/>
      <c r="D166" s="25"/>
      <c r="E166" s="25"/>
    </row>
    <row r="167" spans="2:5" ht="16.5">
      <c r="B167" s="25"/>
      <c r="C167" s="25"/>
      <c r="D167" s="25"/>
      <c r="E167" s="25"/>
    </row>
    <row r="168" spans="2:5" ht="16.5">
      <c r="B168" s="25"/>
      <c r="C168" s="25"/>
      <c r="D168" s="25"/>
      <c r="E168" s="25"/>
    </row>
    <row r="169" spans="2:5" ht="16.5">
      <c r="B169" s="25"/>
      <c r="C169" s="25"/>
      <c r="D169" s="25"/>
      <c r="E169" s="25"/>
    </row>
    <row r="170" spans="2:5" ht="16.5">
      <c r="B170" s="25"/>
      <c r="C170" s="25"/>
      <c r="D170" s="25"/>
      <c r="E170" s="25"/>
    </row>
    <row r="171" spans="2:5" ht="16.5">
      <c r="B171" s="25"/>
      <c r="C171" s="25"/>
      <c r="D171" s="25"/>
      <c r="E171" s="25"/>
    </row>
    <row r="172" spans="2:5" ht="16.5">
      <c r="B172" s="25"/>
      <c r="C172" s="25"/>
      <c r="D172" s="25"/>
      <c r="E172" s="25"/>
    </row>
    <row r="173" spans="2:5" ht="16.5">
      <c r="B173" s="25"/>
      <c r="C173" s="25"/>
      <c r="D173" s="25"/>
      <c r="E173" s="25"/>
    </row>
    <row r="174" spans="2:5" ht="16.5">
      <c r="B174" s="25"/>
      <c r="C174" s="25"/>
      <c r="D174" s="25"/>
      <c r="E174" s="25"/>
    </row>
    <row r="175" spans="2:5" ht="16.5">
      <c r="B175" s="25"/>
      <c r="C175" s="25"/>
      <c r="D175" s="25"/>
      <c r="E175" s="25"/>
    </row>
    <row r="176" spans="2:5" ht="16.5">
      <c r="B176" s="25"/>
      <c r="C176" s="25"/>
      <c r="D176" s="25"/>
      <c r="E176" s="25"/>
    </row>
    <row r="177" spans="2:5" ht="16.5">
      <c r="B177" s="25"/>
      <c r="C177" s="25"/>
      <c r="D177" s="25"/>
      <c r="E177" s="25"/>
    </row>
    <row r="178" spans="2:5" ht="16.5">
      <c r="B178" s="25"/>
      <c r="C178" s="25"/>
      <c r="D178" s="25"/>
      <c r="E178" s="25"/>
    </row>
    <row r="179" spans="2:5" ht="16.5">
      <c r="B179" s="25"/>
      <c r="C179" s="25"/>
      <c r="D179" s="25"/>
      <c r="E179" s="25"/>
    </row>
    <row r="180" spans="2:5" ht="16.5">
      <c r="B180" s="25"/>
      <c r="C180" s="25"/>
      <c r="D180" s="25"/>
      <c r="E180" s="25"/>
    </row>
    <row r="181" spans="2:5" ht="16.5">
      <c r="B181" s="25"/>
      <c r="C181" s="25"/>
      <c r="D181" s="25"/>
      <c r="E181" s="25"/>
    </row>
    <row r="182" spans="2:5" ht="16.5">
      <c r="B182" s="25"/>
      <c r="C182" s="25"/>
      <c r="D182" s="25"/>
      <c r="E182" s="25"/>
    </row>
    <row r="183" spans="2:5" ht="16.5">
      <c r="B183" s="25"/>
      <c r="C183" s="25"/>
      <c r="D183" s="25"/>
      <c r="E183" s="25"/>
    </row>
    <row r="184" spans="2:5" ht="16.5">
      <c r="B184" s="25"/>
      <c r="C184" s="25"/>
      <c r="D184" s="25"/>
      <c r="E184" s="25"/>
    </row>
    <row r="185" spans="2:5" ht="16.5">
      <c r="B185" s="25"/>
      <c r="C185" s="25"/>
      <c r="D185" s="25"/>
      <c r="E185" s="25"/>
    </row>
    <row r="186" spans="2:5" ht="16.5">
      <c r="B186" s="25"/>
      <c r="C186" s="25"/>
      <c r="D186" s="25"/>
      <c r="E186" s="25"/>
    </row>
    <row r="187" spans="2:5" ht="16.5">
      <c r="B187" s="25"/>
      <c r="C187" s="25"/>
      <c r="D187" s="25"/>
      <c r="E187" s="25"/>
    </row>
    <row r="188" spans="2:5" ht="16.5">
      <c r="B188" s="25"/>
      <c r="C188" s="25"/>
      <c r="D188" s="25"/>
      <c r="E188" s="25"/>
    </row>
    <row r="189" spans="2:5" ht="16.5">
      <c r="B189" s="25"/>
      <c r="C189" s="25"/>
      <c r="D189" s="25"/>
      <c r="E189" s="25"/>
    </row>
    <row r="190" spans="2:5" ht="16.5">
      <c r="B190" s="25"/>
      <c r="C190" s="25"/>
      <c r="D190" s="25"/>
      <c r="E190" s="25"/>
    </row>
    <row r="191" spans="2:5" ht="16.5">
      <c r="B191" s="25"/>
      <c r="C191" s="25"/>
      <c r="D191" s="25"/>
      <c r="E191" s="25"/>
    </row>
    <row r="192" spans="2:5" ht="16.5">
      <c r="B192" s="25"/>
      <c r="C192" s="25"/>
      <c r="D192" s="25"/>
      <c r="E192" s="25"/>
    </row>
    <row r="193" spans="2:5" ht="16.5">
      <c r="B193" s="25"/>
      <c r="C193" s="25"/>
      <c r="D193" s="25"/>
      <c r="E193" s="25"/>
    </row>
    <row r="194" spans="2:5" ht="16.5">
      <c r="B194" s="25"/>
      <c r="C194" s="25"/>
      <c r="D194" s="25"/>
      <c r="E194" s="25"/>
    </row>
    <row r="195" spans="2:5" ht="16.5">
      <c r="B195" s="25"/>
      <c r="C195" s="25"/>
      <c r="D195" s="25"/>
      <c r="E195" s="25"/>
    </row>
    <row r="196" spans="2:5" ht="16.5">
      <c r="B196" s="25"/>
      <c r="C196" s="25"/>
      <c r="D196" s="25"/>
      <c r="E196" s="25"/>
    </row>
    <row r="197" spans="2:5" ht="16.5">
      <c r="B197" s="25"/>
      <c r="C197" s="25"/>
      <c r="D197" s="25"/>
      <c r="E197" s="25"/>
    </row>
    <row r="198" spans="2:5" ht="16.5">
      <c r="B198" s="25"/>
      <c r="C198" s="25"/>
      <c r="D198" s="25"/>
      <c r="E198" s="25"/>
    </row>
    <row r="199" spans="2:5" ht="16.5">
      <c r="B199" s="25"/>
      <c r="C199" s="25"/>
      <c r="D199" s="25"/>
      <c r="E199" s="25"/>
    </row>
    <row r="200" spans="2:5" ht="16.5">
      <c r="B200" s="25"/>
      <c r="C200" s="25"/>
      <c r="D200" s="25"/>
      <c r="E200" s="25"/>
    </row>
    <row r="201" spans="2:5" ht="16.5">
      <c r="B201" s="25"/>
      <c r="C201" s="25"/>
      <c r="D201" s="25"/>
      <c r="E201" s="25"/>
    </row>
    <row r="202" spans="2:5" ht="16.5">
      <c r="B202" s="25"/>
      <c r="C202" s="25"/>
      <c r="D202" s="25"/>
      <c r="E202" s="25"/>
    </row>
    <row r="203" spans="2:5" ht="16.5">
      <c r="B203" s="25"/>
      <c r="C203" s="25"/>
      <c r="D203" s="25"/>
      <c r="E203" s="25"/>
    </row>
    <row r="204" spans="2:5" ht="16.5">
      <c r="B204" s="25"/>
      <c r="C204" s="25"/>
      <c r="D204" s="25"/>
      <c r="E204" s="25"/>
    </row>
    <row r="205" spans="2:5" ht="16.5">
      <c r="B205" s="25"/>
      <c r="C205" s="25"/>
      <c r="D205" s="25"/>
      <c r="E205" s="25"/>
    </row>
    <row r="206" spans="2:5" ht="16.5">
      <c r="B206" s="25"/>
      <c r="C206" s="25"/>
      <c r="D206" s="25"/>
      <c r="E206" s="25"/>
    </row>
    <row r="207" spans="2:5" ht="16.5">
      <c r="B207" s="25"/>
      <c r="C207" s="25"/>
      <c r="D207" s="25"/>
      <c r="E207" s="25"/>
    </row>
    <row r="208" spans="2:5" ht="16.5">
      <c r="B208" s="25"/>
      <c r="C208" s="25"/>
      <c r="D208" s="25"/>
      <c r="E208" s="25"/>
    </row>
    <row r="209" spans="2:5" ht="16.5">
      <c r="B209" s="25"/>
      <c r="C209" s="25"/>
      <c r="D209" s="25"/>
      <c r="E209" s="25"/>
    </row>
    <row r="210" spans="2:5" ht="16.5">
      <c r="B210" s="25"/>
      <c r="C210" s="25"/>
      <c r="D210" s="25"/>
      <c r="E210" s="25"/>
    </row>
    <row r="211" spans="2:5" ht="16.5">
      <c r="B211" s="25"/>
      <c r="C211" s="25"/>
      <c r="D211" s="25"/>
      <c r="E211" s="25"/>
    </row>
    <row r="212" spans="2:5" ht="16.5">
      <c r="B212" s="25"/>
      <c r="C212" s="25"/>
      <c r="D212" s="25"/>
      <c r="E212" s="25"/>
    </row>
    <row r="213" spans="2:5" ht="16.5">
      <c r="B213" s="25"/>
      <c r="C213" s="25"/>
      <c r="D213" s="25"/>
      <c r="E213" s="25"/>
    </row>
    <row r="214" spans="2:5" ht="16.5">
      <c r="B214" s="25"/>
      <c r="C214" s="25"/>
      <c r="D214" s="25"/>
      <c r="E214" s="25"/>
    </row>
    <row r="215" spans="2:5" ht="16.5">
      <c r="B215" s="25"/>
      <c r="C215" s="25"/>
      <c r="D215" s="25"/>
      <c r="E215" s="25"/>
    </row>
    <row r="216" spans="2:5" ht="16.5">
      <c r="B216" s="25"/>
      <c r="C216" s="25"/>
      <c r="D216" s="25"/>
      <c r="E216" s="25"/>
    </row>
    <row r="217" spans="2:5" ht="16.5">
      <c r="B217" s="25"/>
      <c r="C217" s="25"/>
      <c r="D217" s="25"/>
      <c r="E217" s="25"/>
    </row>
    <row r="218" spans="2:5" ht="16.5">
      <c r="B218" s="25"/>
      <c r="C218" s="25"/>
      <c r="D218" s="25"/>
      <c r="E218" s="25"/>
    </row>
    <row r="219" spans="2:5" ht="16.5">
      <c r="B219" s="25"/>
      <c r="C219" s="25"/>
      <c r="D219" s="25"/>
      <c r="E219" s="25"/>
    </row>
    <row r="220" spans="2:5" ht="16.5">
      <c r="B220" s="25"/>
      <c r="C220" s="25"/>
      <c r="D220" s="25"/>
      <c r="E220" s="25"/>
    </row>
    <row r="221" spans="2:5" ht="16.5">
      <c r="B221" s="25"/>
      <c r="C221" s="25"/>
      <c r="D221" s="25"/>
      <c r="E221" s="25"/>
    </row>
    <row r="222" spans="2:5" ht="16.5">
      <c r="B222" s="25"/>
      <c r="C222" s="25"/>
      <c r="D222" s="25"/>
      <c r="E222" s="25"/>
    </row>
    <row r="223" spans="2:5" ht="16.5">
      <c r="B223" s="25"/>
      <c r="C223" s="25"/>
      <c r="D223" s="25"/>
      <c r="E223" s="25"/>
    </row>
    <row r="224" spans="2:5" ht="16.5">
      <c r="B224" s="25"/>
      <c r="C224" s="25"/>
      <c r="D224" s="25"/>
      <c r="E224" s="25"/>
    </row>
    <row r="225" spans="2:5" ht="16.5">
      <c r="B225" s="25"/>
      <c r="C225" s="25"/>
      <c r="D225" s="25"/>
      <c r="E225" s="25"/>
    </row>
    <row r="226" spans="2:5" ht="16.5">
      <c r="B226" s="25"/>
      <c r="C226" s="25"/>
      <c r="D226" s="25"/>
      <c r="E226" s="25"/>
    </row>
    <row r="227" spans="2:5" ht="16.5">
      <c r="B227" s="25"/>
      <c r="C227" s="25"/>
      <c r="D227" s="25"/>
      <c r="E227" s="25"/>
    </row>
    <row r="228" spans="2:5" ht="16.5">
      <c r="B228" s="25"/>
      <c r="C228" s="25"/>
      <c r="D228" s="25"/>
      <c r="E228" s="25"/>
    </row>
    <row r="229" spans="2:5" ht="16.5">
      <c r="B229" s="25"/>
      <c r="C229" s="25"/>
      <c r="D229" s="25"/>
      <c r="E229" s="25"/>
    </row>
    <row r="230" spans="2:5" ht="16.5">
      <c r="B230" s="25"/>
      <c r="C230" s="25"/>
      <c r="D230" s="25"/>
      <c r="E230" s="25"/>
    </row>
    <row r="231" spans="2:5" ht="16.5">
      <c r="B231" s="25"/>
      <c r="C231" s="25"/>
      <c r="D231" s="25"/>
      <c r="E231" s="25"/>
    </row>
    <row r="232" spans="2:5" ht="16.5">
      <c r="B232" s="25"/>
      <c r="C232" s="25"/>
      <c r="D232" s="25"/>
      <c r="E232" s="25"/>
    </row>
    <row r="233" spans="2:5" ht="16.5">
      <c r="B233" s="25"/>
      <c r="C233" s="25"/>
      <c r="D233" s="25"/>
      <c r="E233" s="25"/>
    </row>
    <row r="234" spans="2:5" ht="16.5">
      <c r="B234" s="25"/>
      <c r="C234" s="25"/>
      <c r="D234" s="25"/>
      <c r="E234" s="25"/>
    </row>
    <row r="235" spans="2:5" ht="16.5">
      <c r="B235" s="25"/>
      <c r="C235" s="25"/>
      <c r="D235" s="25"/>
      <c r="E235" s="25"/>
    </row>
    <row r="236" spans="2:5" ht="16.5">
      <c r="B236" s="25"/>
      <c r="C236" s="25"/>
      <c r="D236" s="25"/>
      <c r="E236" s="25"/>
    </row>
    <row r="237" spans="2:5" ht="16.5">
      <c r="B237" s="25"/>
      <c r="C237" s="25"/>
      <c r="D237" s="25"/>
      <c r="E237" s="25"/>
    </row>
    <row r="238" spans="2:5" ht="16.5">
      <c r="B238" s="25"/>
      <c r="C238" s="25"/>
      <c r="D238" s="25"/>
      <c r="E238" s="25"/>
    </row>
    <row r="239" spans="2:5" ht="16.5">
      <c r="B239" s="25"/>
      <c r="C239" s="25"/>
      <c r="D239" s="25"/>
      <c r="E239" s="25"/>
    </row>
    <row r="240" spans="2:5" ht="16.5">
      <c r="B240" s="25"/>
      <c r="C240" s="25"/>
      <c r="D240" s="25"/>
      <c r="E240" s="25"/>
    </row>
    <row r="241" spans="2:5" ht="16.5">
      <c r="B241" s="25"/>
      <c r="C241" s="25"/>
      <c r="D241" s="25"/>
      <c r="E241" s="25"/>
    </row>
    <row r="242" spans="2:5" ht="16.5">
      <c r="B242" s="25"/>
      <c r="C242" s="25"/>
      <c r="D242" s="25"/>
      <c r="E242" s="25"/>
    </row>
    <row r="243" spans="2:5" ht="16.5">
      <c r="B243" s="25"/>
      <c r="C243" s="25"/>
      <c r="D243" s="25"/>
      <c r="E243" s="25"/>
    </row>
    <row r="244" spans="2:5" ht="16.5">
      <c r="B244" s="25"/>
      <c r="C244" s="25"/>
      <c r="D244" s="25"/>
      <c r="E244" s="25"/>
    </row>
    <row r="245" spans="2:5" ht="16.5">
      <c r="B245" s="25"/>
      <c r="C245" s="25"/>
      <c r="D245" s="25"/>
      <c r="E245" s="25"/>
    </row>
    <row r="246" spans="2:5" ht="16.5">
      <c r="B246" s="25"/>
      <c r="C246" s="25"/>
      <c r="D246" s="25"/>
      <c r="E246" s="25"/>
    </row>
    <row r="247" spans="2:5" ht="16.5">
      <c r="B247" s="25"/>
      <c r="C247" s="25"/>
      <c r="D247" s="25"/>
      <c r="E247" s="25"/>
    </row>
    <row r="248" spans="2:5" ht="16.5">
      <c r="B248" s="25"/>
      <c r="C248" s="25"/>
      <c r="D248" s="25"/>
      <c r="E248" s="25"/>
    </row>
    <row r="249" spans="2:5" ht="16.5">
      <c r="B249" s="25"/>
      <c r="C249" s="25"/>
      <c r="D249" s="25"/>
      <c r="E249" s="25"/>
    </row>
    <row r="250" spans="2:5" ht="16.5">
      <c r="B250" s="25"/>
      <c r="C250" s="25"/>
      <c r="D250" s="25"/>
      <c r="E250" s="25"/>
    </row>
    <row r="251" spans="2:5" ht="16.5">
      <c r="B251" s="25"/>
      <c r="C251" s="25"/>
      <c r="D251" s="25"/>
      <c r="E251" s="25"/>
    </row>
    <row r="252" spans="2:5" ht="16.5">
      <c r="B252" s="25"/>
      <c r="C252" s="25"/>
      <c r="D252" s="25"/>
      <c r="E252" s="25"/>
    </row>
    <row r="253" spans="2:5" ht="16.5">
      <c r="B253" s="25"/>
      <c r="C253" s="25"/>
      <c r="D253" s="25"/>
      <c r="E253" s="25"/>
    </row>
    <row r="254" spans="2:5" ht="16.5">
      <c r="B254" s="25"/>
      <c r="C254" s="25"/>
      <c r="D254" s="25"/>
      <c r="E254" s="25"/>
    </row>
    <row r="255" spans="2:5" ht="16.5">
      <c r="B255" s="25"/>
      <c r="C255" s="25"/>
      <c r="D255" s="25"/>
      <c r="E255" s="25"/>
    </row>
    <row r="256" spans="2:5" ht="16.5">
      <c r="B256" s="25"/>
      <c r="C256" s="25"/>
      <c r="D256" s="25"/>
      <c r="E256" s="25"/>
    </row>
    <row r="257" spans="2:5" ht="16.5">
      <c r="B257" s="25"/>
      <c r="C257" s="25"/>
      <c r="D257" s="25"/>
      <c r="E257" s="25"/>
    </row>
    <row r="258" spans="2:5" ht="16.5">
      <c r="B258" s="25"/>
      <c r="C258" s="25"/>
      <c r="D258" s="25"/>
      <c r="E258" s="25"/>
    </row>
    <row r="259" spans="2:5" ht="16.5">
      <c r="B259" s="25"/>
      <c r="C259" s="25"/>
      <c r="D259" s="25"/>
      <c r="E259" s="25"/>
    </row>
    <row r="260" spans="2:5" ht="16.5">
      <c r="B260" s="25"/>
      <c r="C260" s="25"/>
      <c r="D260" s="25"/>
      <c r="E260" s="25"/>
    </row>
    <row r="261" spans="2:5" ht="16.5">
      <c r="B261" s="25"/>
      <c r="C261" s="25"/>
      <c r="D261" s="25"/>
      <c r="E261" s="25"/>
    </row>
    <row r="262" spans="2:5" ht="16.5">
      <c r="B262" s="25"/>
      <c r="C262" s="25"/>
      <c r="D262" s="25"/>
      <c r="E262" s="25"/>
    </row>
    <row r="263" spans="2:5" ht="16.5">
      <c r="B263" s="25"/>
      <c r="C263" s="25"/>
      <c r="D263" s="25"/>
      <c r="E263" s="25"/>
    </row>
    <row r="264" spans="2:5" ht="16.5">
      <c r="B264" s="25"/>
      <c r="C264" s="25"/>
      <c r="D264" s="25"/>
      <c r="E264" s="25"/>
    </row>
    <row r="265" spans="2:5" ht="16.5">
      <c r="B265" s="25"/>
      <c r="C265" s="25"/>
      <c r="D265" s="25"/>
      <c r="E265" s="25"/>
    </row>
    <row r="266" spans="2:5" ht="16.5">
      <c r="B266" s="25"/>
      <c r="C266" s="25"/>
      <c r="D266" s="25"/>
      <c r="E266" s="25"/>
    </row>
    <row r="267" spans="2:5" ht="16.5">
      <c r="B267" s="25"/>
      <c r="C267" s="25"/>
      <c r="D267" s="25"/>
      <c r="E267" s="25"/>
    </row>
    <row r="268" spans="2:5" ht="16.5">
      <c r="B268" s="25"/>
      <c r="C268" s="25"/>
      <c r="D268" s="25"/>
      <c r="E268" s="25"/>
    </row>
    <row r="269" spans="2:5" ht="16.5">
      <c r="B269" s="25"/>
      <c r="C269" s="25"/>
      <c r="D269" s="25"/>
      <c r="E269" s="25"/>
    </row>
    <row r="270" spans="2:5" ht="16.5">
      <c r="B270" s="25"/>
      <c r="C270" s="25"/>
      <c r="D270" s="25"/>
      <c r="E270" s="25"/>
    </row>
    <row r="271" spans="2:5" ht="16.5">
      <c r="B271" s="25"/>
      <c r="C271" s="25"/>
      <c r="D271" s="25"/>
      <c r="E271" s="25"/>
    </row>
  </sheetData>
  <sheetProtection selectLockedCells="1" selectUnlockedCells="1"/>
  <mergeCells count="36">
    <mergeCell ref="E1:I1"/>
    <mergeCell ref="E2:G2"/>
    <mergeCell ref="B3:G7"/>
    <mergeCell ref="I3:P3"/>
    <mergeCell ref="B2:C2"/>
    <mergeCell ref="BE3:BL3"/>
    <mergeCell ref="BM3:BT3"/>
    <mergeCell ref="BU3:CB3"/>
    <mergeCell ref="AW3:BD3"/>
    <mergeCell ref="Q3:X3"/>
    <mergeCell ref="Y3:AF3"/>
    <mergeCell ref="AG3:AN3"/>
    <mergeCell ref="AO3:AV3"/>
    <mergeCell ref="DQ3:DX3"/>
    <mergeCell ref="DY3:EF3"/>
    <mergeCell ref="EG3:EN3"/>
    <mergeCell ref="CC3:CJ3"/>
    <mergeCell ref="CK3:CR3"/>
    <mergeCell ref="CS3:CZ3"/>
    <mergeCell ref="DA3:DH3"/>
    <mergeCell ref="IG3:IN3"/>
    <mergeCell ref="IO3:IV3"/>
    <mergeCell ref="B8:G10"/>
    <mergeCell ref="HA3:HH3"/>
    <mergeCell ref="HI3:HP3"/>
    <mergeCell ref="HQ3:HX3"/>
    <mergeCell ref="HY3:IF3"/>
    <mergeCell ref="FU3:GB3"/>
    <mergeCell ref="GC3:GJ3"/>
    <mergeCell ref="GK3:GR3"/>
    <mergeCell ref="GS3:GZ3"/>
    <mergeCell ref="EO3:EV3"/>
    <mergeCell ref="EW3:FD3"/>
    <mergeCell ref="FE3:FL3"/>
    <mergeCell ref="FM3:FT3"/>
    <mergeCell ref="DI3:DP3"/>
  </mergeCells>
  <phoneticPr fontId="0" type="noConversion"/>
  <pageMargins left="0.62992125984251968" right="0.15748031496062992" top="0.51181102362204722" bottom="0.55118110236220474" header="0.51181102362204722" footer="0.51181102362204722"/>
  <pageSetup paperSize="9" scale="44" firstPageNumber="0" orientation="portrait" horizontalDpi="300" verticalDpi="300" r:id="rId1"/>
  <headerFooter alignWithMargins="0"/>
  <rowBreaks count="3" manualBreakCount="3">
    <brk id="56" max="8" man="1"/>
    <brk id="91" max="8" man="1"/>
    <brk id="11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/>
  <dcterms:created xsi:type="dcterms:W3CDTF">2016-01-12T11:02:20Z</dcterms:created>
  <dcterms:modified xsi:type="dcterms:W3CDTF">2016-01-12T11:02:52Z</dcterms:modified>
  <cp:category/>
  <cp:contentStatus/>
</cp:coreProperties>
</file>